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EXTERNAL BUSINESS\AB1200\CEA\"/>
    </mc:Choice>
  </mc:AlternateContent>
  <bookViews>
    <workbookView xWindow="0" yWindow="0" windowWidth="24000" windowHeight="9735"/>
  </bookViews>
  <sheets>
    <sheet name="Instructions" sheetId="7" r:id="rId1"/>
    <sheet name="SACS User Guide" sheetId="8" r:id="rId2"/>
    <sheet name="CEA (MYP)" sheetId="6" r:id="rId3"/>
    <sheet name="CEA (part I)" sheetId="2" r:id="rId4"/>
    <sheet name="CEA (part II)" sheetId="3" r:id="rId5"/>
    <sheet name="CEA (part III)" sheetId="4" r:id="rId6"/>
    <sheet name="QSS Reports" sheetId="9" r:id="rId7"/>
  </sheets>
  <definedNames>
    <definedName name="Form_CEB" localSheetId="1">'SACS User Guide'!$A$4</definedName>
    <definedName name="_xlnm.Print_Area" localSheetId="2">'CEA (MYP)'!$A$1:$K$115</definedName>
    <definedName name="_xlnm.Print_Area" localSheetId="3">'CEA (part I)'!$A$1:$M$34</definedName>
    <definedName name="_xlnm.Print_Area" localSheetId="4">'CEA (part II)'!$A$1:$M$115</definedName>
    <definedName name="_xlnm.Print_Area" localSheetId="5">'CEA (part III)'!$A$1:$N$46</definedName>
    <definedName name="_xlnm.Print_Titles" localSheetId="2">'CEA (MYP)'!$1:$7</definedName>
    <definedName name="_xlnm.Print_Titles" localSheetId="4">'CEA (part II)'!$1:$4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 i="6" l="1"/>
  <c r="F6" i="6"/>
  <c r="C81" i="3" l="1"/>
  <c r="C71" i="3"/>
  <c r="C65" i="3"/>
  <c r="D16" i="2" l="1"/>
  <c r="G1" i="4" l="1"/>
  <c r="M41" i="4" s="1"/>
  <c r="G1" i="3"/>
  <c r="E105" i="6"/>
  <c r="F105" i="6"/>
  <c r="G105" i="6"/>
  <c r="H105" i="6"/>
  <c r="I105" i="6"/>
  <c r="J105" i="6"/>
  <c r="D105" i="6"/>
  <c r="E109" i="6"/>
  <c r="F109" i="6"/>
  <c r="G109" i="6"/>
  <c r="H109" i="6"/>
  <c r="I109" i="6"/>
  <c r="J109" i="6"/>
  <c r="D109" i="6"/>
  <c r="C107" i="3"/>
  <c r="C97" i="3"/>
  <c r="C91" i="3"/>
  <c r="C55" i="3"/>
  <c r="C45" i="3"/>
  <c r="C39" i="3"/>
  <c r="C29" i="3"/>
  <c r="C19" i="3"/>
  <c r="C13" i="3"/>
  <c r="D71" i="6"/>
  <c r="D72" i="6"/>
  <c r="D73" i="6"/>
  <c r="D74" i="6"/>
  <c r="D75" i="6"/>
  <c r="E68" i="6" l="1"/>
  <c r="D57" i="6"/>
  <c r="E57" i="6"/>
  <c r="D35" i="6"/>
  <c r="E35" i="6"/>
  <c r="J68" i="6"/>
  <c r="F68" i="6"/>
  <c r="J67" i="6"/>
  <c r="I67" i="6"/>
  <c r="I68" i="6" s="1"/>
  <c r="H67" i="6"/>
  <c r="H68" i="6" s="1"/>
  <c r="G67" i="6"/>
  <c r="G68" i="6" s="1"/>
  <c r="F67" i="6"/>
  <c r="J64" i="6"/>
  <c r="I64" i="6"/>
  <c r="H64" i="6"/>
  <c r="G64" i="6"/>
  <c r="F64" i="6"/>
  <c r="J56" i="6"/>
  <c r="J57" i="6" s="1"/>
  <c r="I56" i="6"/>
  <c r="I57" i="6" s="1"/>
  <c r="H56" i="6"/>
  <c r="G56" i="6"/>
  <c r="F56" i="6"/>
  <c r="J53" i="6"/>
  <c r="I53" i="6"/>
  <c r="H53" i="6"/>
  <c r="G53" i="6"/>
  <c r="F53" i="6"/>
  <c r="J35" i="6"/>
  <c r="I35" i="6"/>
  <c r="J34" i="6"/>
  <c r="I34" i="6"/>
  <c r="H34" i="6"/>
  <c r="H35" i="6" s="1"/>
  <c r="G34" i="6"/>
  <c r="G35" i="6" s="1"/>
  <c r="F34" i="6"/>
  <c r="J31" i="6"/>
  <c r="I31" i="6"/>
  <c r="H31" i="6"/>
  <c r="G31" i="6"/>
  <c r="F31" i="6"/>
  <c r="F35" i="6" s="1"/>
  <c r="I22" i="6"/>
  <c r="J22" i="6"/>
  <c r="I19" i="6"/>
  <c r="J19" i="6"/>
  <c r="H22" i="6"/>
  <c r="H19" i="6"/>
  <c r="G22" i="6"/>
  <c r="G19" i="6"/>
  <c r="F22" i="6"/>
  <c r="F19" i="6"/>
  <c r="G57" i="6" l="1"/>
  <c r="H57" i="6"/>
  <c r="F57" i="6"/>
  <c r="F23" i="6"/>
  <c r="G23" i="6"/>
  <c r="H23" i="6"/>
  <c r="I23" i="6"/>
  <c r="J23" i="6"/>
  <c r="D23" i="6"/>
  <c r="G2" i="4"/>
  <c r="A2" i="4"/>
  <c r="A1" i="4"/>
  <c r="G2" i="3"/>
  <c r="A2" i="3"/>
  <c r="A1" i="3"/>
  <c r="D76" i="6" l="1"/>
  <c r="J99" i="6" l="1"/>
  <c r="I99" i="6"/>
  <c r="H99" i="6"/>
  <c r="G99" i="6"/>
  <c r="F99" i="6"/>
  <c r="D99" i="6"/>
  <c r="D104" i="6" s="1"/>
  <c r="J75" i="6"/>
  <c r="I75" i="6"/>
  <c r="H75" i="6"/>
  <c r="G75" i="6"/>
  <c r="F75" i="6"/>
  <c r="J74" i="6"/>
  <c r="I74" i="6"/>
  <c r="H74" i="6"/>
  <c r="G74" i="6"/>
  <c r="F74" i="6"/>
  <c r="J73" i="6"/>
  <c r="I73" i="6"/>
  <c r="H73" i="6"/>
  <c r="G73" i="6"/>
  <c r="F73" i="6"/>
  <c r="J72" i="6"/>
  <c r="I72" i="6"/>
  <c r="H72" i="6"/>
  <c r="G72" i="6"/>
  <c r="F72" i="6"/>
  <c r="J71" i="6"/>
  <c r="I71" i="6"/>
  <c r="H71" i="6"/>
  <c r="G71" i="6"/>
  <c r="F71" i="6"/>
  <c r="J43" i="6"/>
  <c r="I43" i="6"/>
  <c r="H43" i="6"/>
  <c r="G43" i="6"/>
  <c r="F43" i="6"/>
  <c r="D43" i="6"/>
  <c r="D84" i="6" s="1"/>
  <c r="J42" i="6"/>
  <c r="I42" i="6"/>
  <c r="H42" i="6"/>
  <c r="G42" i="6"/>
  <c r="F42" i="6"/>
  <c r="D42" i="6"/>
  <c r="D83" i="6" s="1"/>
  <c r="J41" i="6"/>
  <c r="I41" i="6"/>
  <c r="H41" i="6"/>
  <c r="G41" i="6"/>
  <c r="F41" i="6"/>
  <c r="D41" i="6"/>
  <c r="D82" i="6" s="1"/>
  <c r="J40" i="6"/>
  <c r="I40" i="6"/>
  <c r="H40" i="6"/>
  <c r="G40" i="6"/>
  <c r="F40" i="6"/>
  <c r="D40" i="6"/>
  <c r="D81" i="6" s="1"/>
  <c r="J39" i="6"/>
  <c r="I39" i="6"/>
  <c r="H39" i="6"/>
  <c r="G39" i="6"/>
  <c r="F39" i="6"/>
  <c r="D39" i="6"/>
  <c r="D80" i="6" s="1"/>
  <c r="M33" i="4"/>
  <c r="M28" i="4"/>
  <c r="M27" i="4"/>
  <c r="M26" i="4"/>
  <c r="M25" i="4"/>
  <c r="M24" i="4"/>
  <c r="M23" i="4"/>
  <c r="M22" i="4"/>
  <c r="M21" i="4"/>
  <c r="M20" i="4"/>
  <c r="M19" i="4"/>
  <c r="D109" i="3"/>
  <c r="D114" i="3" s="1"/>
  <c r="K108" i="3"/>
  <c r="J108" i="3"/>
  <c r="I108" i="3"/>
  <c r="H108" i="3"/>
  <c r="G108" i="3"/>
  <c r="F108" i="3"/>
  <c r="E108" i="3"/>
  <c r="D108" i="3"/>
  <c r="L106" i="3"/>
  <c r="L105" i="3"/>
  <c r="L104" i="3"/>
  <c r="L103" i="3"/>
  <c r="L102" i="3"/>
  <c r="L101" i="3"/>
  <c r="L100" i="3"/>
  <c r="L99" i="3"/>
  <c r="L98" i="3"/>
  <c r="L107" i="3" s="1"/>
  <c r="L96" i="3"/>
  <c r="L95" i="3"/>
  <c r="L94" i="3"/>
  <c r="L93" i="3"/>
  <c r="L92" i="3"/>
  <c r="L90" i="3"/>
  <c r="L89" i="3"/>
  <c r="L88" i="3"/>
  <c r="L87" i="3"/>
  <c r="D83" i="3"/>
  <c r="J82" i="3"/>
  <c r="I82" i="3"/>
  <c r="H82" i="3"/>
  <c r="G82" i="3"/>
  <c r="E82" i="3"/>
  <c r="D82" i="3"/>
  <c r="L80" i="3"/>
  <c r="L79" i="3"/>
  <c r="L78" i="3"/>
  <c r="L77" i="3"/>
  <c r="L76" i="3"/>
  <c r="L75" i="3"/>
  <c r="L74" i="3"/>
  <c r="K82" i="3"/>
  <c r="L72" i="3"/>
  <c r="L70" i="3"/>
  <c r="L69" i="3"/>
  <c r="L68" i="3"/>
  <c r="L67" i="3"/>
  <c r="L66" i="3"/>
  <c r="L64" i="3"/>
  <c r="L63" i="3"/>
  <c r="L62" i="3"/>
  <c r="L61" i="3"/>
  <c r="L65" i="3" s="1"/>
  <c r="D57" i="3"/>
  <c r="M30" i="4" s="1"/>
  <c r="K56" i="3"/>
  <c r="J56" i="3"/>
  <c r="I56" i="3"/>
  <c r="H56" i="3"/>
  <c r="G56" i="3"/>
  <c r="F56" i="3"/>
  <c r="E56" i="3"/>
  <c r="D56" i="3"/>
  <c r="L54" i="3"/>
  <c r="L53" i="3"/>
  <c r="L52" i="3"/>
  <c r="L51" i="3"/>
  <c r="L50" i="3"/>
  <c r="L49" i="3"/>
  <c r="L48" i="3"/>
  <c r="L47" i="3"/>
  <c r="L46" i="3"/>
  <c r="L44" i="3"/>
  <c r="L43" i="3"/>
  <c r="L42" i="3"/>
  <c r="L41" i="3"/>
  <c r="L40" i="3"/>
  <c r="L38" i="3"/>
  <c r="L37" i="3"/>
  <c r="L36" i="3"/>
  <c r="L35" i="3"/>
  <c r="L39" i="3" s="1"/>
  <c r="K30" i="3"/>
  <c r="J30" i="3"/>
  <c r="I30" i="3"/>
  <c r="H30" i="3"/>
  <c r="G30" i="3"/>
  <c r="F30" i="3"/>
  <c r="E30" i="3"/>
  <c r="D30" i="3"/>
  <c r="C30" i="3"/>
  <c r="L28" i="3"/>
  <c r="L27" i="3"/>
  <c r="L26" i="3"/>
  <c r="L25" i="3"/>
  <c r="L24" i="3"/>
  <c r="L23" i="3"/>
  <c r="L22" i="3"/>
  <c r="L21" i="3"/>
  <c r="L20" i="3"/>
  <c r="L18" i="3"/>
  <c r="L17" i="3"/>
  <c r="L16" i="3"/>
  <c r="L15" i="3"/>
  <c r="L14" i="3"/>
  <c r="L12" i="3"/>
  <c r="L11" i="3"/>
  <c r="L10" i="3"/>
  <c r="L9" i="3"/>
  <c r="K33" i="2"/>
  <c r="I33" i="2"/>
  <c r="H33" i="2"/>
  <c r="G33" i="2"/>
  <c r="F33" i="2"/>
  <c r="E33" i="2"/>
  <c r="D33" i="2"/>
  <c r="L32" i="2"/>
  <c r="J32" i="2"/>
  <c r="L31" i="2"/>
  <c r="J31" i="2"/>
  <c r="L30" i="2"/>
  <c r="J30" i="2"/>
  <c r="L29" i="2"/>
  <c r="J29" i="2"/>
  <c r="L28" i="2"/>
  <c r="J28" i="2"/>
  <c r="J13" i="4" s="1"/>
  <c r="L27" i="2"/>
  <c r="J27" i="2"/>
  <c r="L26" i="2"/>
  <c r="J26" i="2"/>
  <c r="J11" i="4" s="1"/>
  <c r="L25" i="2"/>
  <c r="J25" i="2"/>
  <c r="K19" i="2"/>
  <c r="J19" i="2"/>
  <c r="I19" i="2"/>
  <c r="G19" i="2"/>
  <c r="F19" i="2"/>
  <c r="C19" i="2"/>
  <c r="L18" i="2"/>
  <c r="E18" i="2"/>
  <c r="L17" i="2"/>
  <c r="D17" i="2"/>
  <c r="E17" i="2" s="1"/>
  <c r="M17" i="2" s="1"/>
  <c r="C31" i="2" s="1"/>
  <c r="L16" i="2"/>
  <c r="E16" i="2"/>
  <c r="L15" i="2"/>
  <c r="E15" i="2"/>
  <c r="L14" i="2"/>
  <c r="F13" i="4" s="1"/>
  <c r="E14" i="2"/>
  <c r="L13" i="2"/>
  <c r="E13" i="2"/>
  <c r="M13" i="2" s="1"/>
  <c r="C27" i="2" s="1"/>
  <c r="L12" i="2"/>
  <c r="F11" i="4" s="1"/>
  <c r="E12" i="2"/>
  <c r="L11" i="2"/>
  <c r="E11" i="2"/>
  <c r="D10" i="4" s="1"/>
  <c r="L71" i="3" l="1"/>
  <c r="L55" i="3"/>
  <c r="L29" i="3"/>
  <c r="M29" i="3" s="1"/>
  <c r="L13" i="3"/>
  <c r="M13" i="3" s="1"/>
  <c r="M16" i="2"/>
  <c r="C30" i="2" s="1"/>
  <c r="M30" i="2" s="1"/>
  <c r="D19" i="2"/>
  <c r="D68" i="6"/>
  <c r="I104" i="6"/>
  <c r="M39" i="3"/>
  <c r="M29" i="4"/>
  <c r="E99" i="6"/>
  <c r="C108" i="3"/>
  <c r="F14" i="4"/>
  <c r="L33" i="2"/>
  <c r="M11" i="2"/>
  <c r="C25" i="2" s="1"/>
  <c r="L19" i="2"/>
  <c r="J33" i="2"/>
  <c r="J14" i="4"/>
  <c r="M107" i="3"/>
  <c r="K10" i="4"/>
  <c r="M71" i="3"/>
  <c r="G82" i="6"/>
  <c r="H82" i="6"/>
  <c r="H80" i="6"/>
  <c r="F82" i="6"/>
  <c r="J82" i="6"/>
  <c r="I84" i="6"/>
  <c r="J104" i="6"/>
  <c r="I80" i="6"/>
  <c r="G83" i="6"/>
  <c r="F104" i="6"/>
  <c r="F81" i="6"/>
  <c r="J81" i="6"/>
  <c r="I82" i="6"/>
  <c r="H83" i="6"/>
  <c r="G104" i="6"/>
  <c r="F44" i="6"/>
  <c r="J44" i="6"/>
  <c r="G81" i="6"/>
  <c r="J84" i="6"/>
  <c r="G84" i="6"/>
  <c r="H104" i="6"/>
  <c r="F76" i="6"/>
  <c r="J76" i="6"/>
  <c r="H81" i="6"/>
  <c r="I83" i="6"/>
  <c r="H84" i="6"/>
  <c r="F84" i="6"/>
  <c r="G44" i="6"/>
  <c r="H44" i="6"/>
  <c r="I44" i="6"/>
  <c r="G76" i="6"/>
  <c r="I81" i="6"/>
  <c r="F83" i="6"/>
  <c r="J83" i="6"/>
  <c r="D85" i="6"/>
  <c r="D112" i="6" s="1"/>
  <c r="H76" i="6"/>
  <c r="F80" i="6"/>
  <c r="J80" i="6"/>
  <c r="G80" i="6"/>
  <c r="I76" i="6"/>
  <c r="D44" i="6"/>
  <c r="M65" i="3"/>
  <c r="D12" i="4"/>
  <c r="M18" i="2"/>
  <c r="C32" i="2" s="1"/>
  <c r="M32" i="2" s="1"/>
  <c r="D14" i="4"/>
  <c r="M27" i="2"/>
  <c r="K14" i="4"/>
  <c r="L91" i="3"/>
  <c r="E19" i="2"/>
  <c r="H19" i="2"/>
  <c r="K11" i="4"/>
  <c r="E72" i="6" s="1"/>
  <c r="K13" i="4"/>
  <c r="L73" i="3"/>
  <c r="L81" i="3" s="1"/>
  <c r="J10" i="4"/>
  <c r="L56" i="3"/>
  <c r="M31" i="4"/>
  <c r="D113" i="3"/>
  <c r="F12" i="4"/>
  <c r="C56" i="3"/>
  <c r="M31" i="2"/>
  <c r="J12" i="4"/>
  <c r="D11" i="4"/>
  <c r="M12" i="2"/>
  <c r="C26" i="2" s="1"/>
  <c r="M26" i="2" s="1"/>
  <c r="D13" i="4"/>
  <c r="M14" i="2"/>
  <c r="C28" i="2" s="1"/>
  <c r="M28" i="2" s="1"/>
  <c r="M15" i="2"/>
  <c r="C29" i="2" s="1"/>
  <c r="M29" i="2" s="1"/>
  <c r="L19" i="3"/>
  <c r="M19" i="3" s="1"/>
  <c r="L45" i="3"/>
  <c r="M45" i="3" s="1"/>
  <c r="F82" i="3"/>
  <c r="L97" i="3"/>
  <c r="M97" i="3" s="1"/>
  <c r="D112" i="3"/>
  <c r="K12" i="4"/>
  <c r="D31" i="3"/>
  <c r="D111" i="3" s="1"/>
  <c r="D115" i="3" s="1"/>
  <c r="F10" i="4"/>
  <c r="M34" i="4" l="1"/>
  <c r="L30" i="3"/>
  <c r="E104" i="6"/>
  <c r="C82" i="3"/>
  <c r="H11" i="4"/>
  <c r="M11" i="4" s="1"/>
  <c r="H13" i="4"/>
  <c r="M13" i="4" s="1"/>
  <c r="E42" i="6"/>
  <c r="H14" i="4"/>
  <c r="M14" i="4" s="1"/>
  <c r="E43" i="6"/>
  <c r="M55" i="3"/>
  <c r="E75" i="6"/>
  <c r="F15" i="4"/>
  <c r="E73" i="6"/>
  <c r="K15" i="4"/>
  <c r="H12" i="4"/>
  <c r="M12" i="4" s="1"/>
  <c r="E41" i="6"/>
  <c r="E71" i="6"/>
  <c r="E74" i="6"/>
  <c r="I85" i="6"/>
  <c r="I112" i="6" s="1"/>
  <c r="H85" i="6"/>
  <c r="H112" i="6" s="1"/>
  <c r="F85" i="6"/>
  <c r="F112" i="6" s="1"/>
  <c r="J85" i="6"/>
  <c r="J112" i="6" s="1"/>
  <c r="G85" i="6"/>
  <c r="D110" i="6"/>
  <c r="D111" i="6" s="1"/>
  <c r="D9" i="6" s="1"/>
  <c r="M81" i="3"/>
  <c r="L82" i="3"/>
  <c r="M19" i="2"/>
  <c r="D15" i="4"/>
  <c r="C33" i="2"/>
  <c r="M56" i="3"/>
  <c r="J15" i="4"/>
  <c r="H10" i="4"/>
  <c r="M25" i="2"/>
  <c r="M33" i="2" s="1"/>
  <c r="M91" i="3"/>
  <c r="L108" i="3"/>
  <c r="M108" i="3" s="1"/>
  <c r="M30" i="3"/>
  <c r="M82" i="3" l="1"/>
  <c r="E23" i="6"/>
  <c r="E84" i="6"/>
  <c r="E83" i="6"/>
  <c r="E40" i="6"/>
  <c r="E81" i="6" s="1"/>
  <c r="E76" i="6"/>
  <c r="E82" i="6"/>
  <c r="E39" i="6"/>
  <c r="F110" i="6"/>
  <c r="F111" i="6" s="1"/>
  <c r="F9" i="6" s="1"/>
  <c r="F10" i="6" s="1"/>
  <c r="I110" i="6"/>
  <c r="I111" i="6" s="1"/>
  <c r="I9" i="6" s="1"/>
  <c r="H110" i="6"/>
  <c r="H111" i="6" s="1"/>
  <c r="H9" i="6" s="1"/>
  <c r="J110" i="6"/>
  <c r="J111" i="6" s="1"/>
  <c r="J9" i="6" s="1"/>
  <c r="J10" i="6" s="1"/>
  <c r="G112" i="6"/>
  <c r="G110" i="6"/>
  <c r="G111" i="6" s="1"/>
  <c r="G9" i="6" s="1"/>
  <c r="D10" i="6"/>
  <c r="D113" i="6"/>
  <c r="D8" i="6" s="1"/>
  <c r="H15" i="4"/>
  <c r="M10" i="4"/>
  <c r="M15" i="4" s="1"/>
  <c r="M35" i="4" s="1"/>
  <c r="E44" i="6" l="1"/>
  <c r="E80" i="6"/>
  <c r="E85" i="6" s="1"/>
  <c r="I113" i="6"/>
  <c r="I8" i="6" s="1"/>
  <c r="F113" i="6"/>
  <c r="F8" i="6" s="1"/>
  <c r="I10" i="6"/>
  <c r="H10" i="6"/>
  <c r="H113" i="6"/>
  <c r="H8" i="6" s="1"/>
  <c r="J113" i="6"/>
  <c r="J8" i="6" s="1"/>
  <c r="G113" i="6"/>
  <c r="G8" i="6" s="1"/>
  <c r="G10" i="6"/>
  <c r="M44" i="4"/>
  <c r="M42" i="4"/>
  <c r="M43" i="4" s="1"/>
  <c r="H5" i="4" s="1"/>
  <c r="M45" i="4" l="1"/>
  <c r="E5" i="4" s="1"/>
  <c r="E110" i="6"/>
  <c r="E111" i="6" s="1"/>
  <c r="E9" i="6" s="1"/>
  <c r="E112" i="6"/>
  <c r="I5" i="4"/>
  <c r="E113" i="6" l="1"/>
  <c r="E8" i="6" s="1"/>
  <c r="E10" i="6"/>
</calcChain>
</file>

<file path=xl/sharedStrings.xml><?xml version="1.0" encoding="utf-8"?>
<sst xmlns="http://schemas.openxmlformats.org/spreadsheetml/2006/main" count="642" uniqueCount="374">
  <si>
    <t>SACS2014ALL Software User Guide</t>
  </si>
  <si>
    <t>Forms CEA/CEB—Current Expense Formula/Minimum Classroom Compensation—Actuals (Required)/Budget (Optional)</t>
  </si>
  <si>
    <t>The Current Expense Formula/Minimum Classroom Compensation, Form CEA/CEB, is used for the following purposes:</t>
  </si>
  <si>
    <r>
      <t>·</t>
    </r>
    <r>
      <rPr>
        <sz val="7"/>
        <rFont val="Times New Roman"/>
        <family val="1"/>
      </rPr>
      <t xml:space="preserve">                     </t>
    </r>
    <r>
      <rPr>
        <sz val="12"/>
        <rFont val="Arial"/>
        <family val="2"/>
      </rPr>
      <t xml:space="preserve">To allow county offices to determine whether the district complies with </t>
    </r>
    <r>
      <rPr>
        <i/>
        <sz val="12"/>
        <rFont val="Arial"/>
        <family val="2"/>
      </rPr>
      <t xml:space="preserve">EC </t>
    </r>
    <r>
      <rPr>
        <sz val="12"/>
        <rFont val="Arial"/>
        <family val="2"/>
      </rPr>
      <t xml:space="preserve">Section 41372, Apportionments for the Payment of Salaries of Classroom Teachers, </t>
    </r>
  </si>
  <si>
    <t xml:space="preserve">             which requires that elementary, unified, and high school districts expend at least 60, 55, and 50 percent respectively, of their current cost of education for classroom</t>
  </si>
  <si>
    <r>
      <t xml:space="preserve">             teacher and aide salaries, plus associated benefits. </t>
    </r>
    <r>
      <rPr>
        <i/>
        <sz val="12"/>
        <rFont val="Arial"/>
        <family val="2"/>
      </rPr>
      <t xml:space="preserve">EC </t>
    </r>
    <r>
      <rPr>
        <sz val="12"/>
        <rFont val="Arial"/>
        <family val="2"/>
      </rPr>
      <t xml:space="preserve">Section 41374 provides for certain school districts with individual class sessions below a certain number of </t>
    </r>
  </si>
  <si>
    <r>
      <t xml:space="preserve">             </t>
    </r>
    <r>
      <rPr>
        <sz val="12"/>
        <rFont val="Arial"/>
        <family val="2"/>
      </rPr>
      <t xml:space="preserve">pupils to be exempt from the </t>
    </r>
    <r>
      <rPr>
        <i/>
        <sz val="12"/>
        <rFont val="Arial"/>
        <family val="2"/>
      </rPr>
      <t xml:space="preserve">EC </t>
    </r>
    <r>
      <rPr>
        <sz val="12"/>
        <rFont val="Arial"/>
        <family val="2"/>
      </rPr>
      <t>Section 41372 requirements. (Enter an "X" on Line 16 of the Form CEA/CEB if your district is exempt.)</t>
    </r>
  </si>
  <si>
    <r>
      <t>·</t>
    </r>
    <r>
      <rPr>
        <sz val="7"/>
        <rFont val="Times New Roman"/>
        <family val="1"/>
      </rPr>
      <t xml:space="preserve">                     </t>
    </r>
    <r>
      <rPr>
        <sz val="12"/>
        <rFont val="Arial"/>
        <family val="2"/>
      </rPr>
      <t>To report the current cost of education (EDP 365).</t>
    </r>
  </si>
  <si>
    <t>The software will automatically generate all sections of this form except optional adjustments reported in Part I, Column 4b and Part II, Line 13b (see below for entering data on these lines).</t>
  </si>
  <si>
    <t>Part I—Current Expense Formula</t>
  </si>
  <si>
    <t>Calculate the current expense formula as follows:</t>
  </si>
  <si>
    <r>
      <t xml:space="preserve">Column 1      </t>
    </r>
    <r>
      <rPr>
        <u/>
        <sz val="12"/>
        <rFont val="Arial"/>
        <family val="2"/>
      </rPr>
      <t>Total Expense for the Year</t>
    </r>
  </si>
  <si>
    <t>The software extracts the data for the total expense for the year from the general ledger Fund 01 data.</t>
  </si>
  <si>
    <r>
      <t xml:space="preserve">Column 2      </t>
    </r>
    <r>
      <rPr>
        <u/>
        <sz val="12"/>
        <rFont val="Arial"/>
        <family val="2"/>
      </rPr>
      <t>Reductions (Note 1)</t>
    </r>
  </si>
  <si>
    <t>Certain expenditures should be excluded from the Current Expense of Education amount. Expenditures for Nonagency (goals 7100‑7199), Community Services (Goal 8100), Food Services (Function 3700), Fringe Benefits for Retired Persons (objects 3701‑3702), and Facilities Acquisition and Construction (Function 8500), which are included in Total Expense for Year (Column 1), are not included in the Current Expense of Education (Column 3). To exclude these expenditures, the software extracts into Column 2 the unduplicated expenditures in the referenced goals, functions, and objects.</t>
  </si>
  <si>
    <t>NOTES:</t>
  </si>
  <si>
    <r>
      <t>·</t>
    </r>
    <r>
      <rPr>
        <sz val="7"/>
        <rFont val="Times New Roman"/>
        <family val="1"/>
      </rPr>
      <t xml:space="preserve">                     </t>
    </r>
    <r>
      <rPr>
        <sz val="12"/>
        <rFont val="Arial"/>
        <family val="2"/>
      </rPr>
      <t xml:space="preserve">In addition to fringe benefits for already-retired employees, objects 3701 and 3702 may include certain allocated costs for past unfunded liabilities relating to active employees (see definitions in </t>
    </r>
    <r>
      <rPr>
        <i/>
        <sz val="12"/>
        <rFont val="Arial"/>
        <family val="2"/>
      </rPr>
      <t>CSAM</t>
    </r>
    <r>
      <rPr>
        <sz val="12"/>
        <rFont val="Arial"/>
        <family val="2"/>
      </rPr>
      <t>). All costs reported in objects 3701 and 3702 are excluded from the calculation of minimum classroom compensation.</t>
    </r>
  </si>
  <si>
    <r>
      <t>·</t>
    </r>
    <r>
      <rPr>
        <sz val="7"/>
        <rFont val="Times New Roman"/>
        <family val="1"/>
      </rPr>
      <t xml:space="preserve">                     </t>
    </r>
    <r>
      <rPr>
        <sz val="12"/>
        <rFont val="Arial"/>
        <family val="2"/>
      </rPr>
      <t>Maintenance Assessment District expenditures are considered to be part of the Community Services goal.</t>
    </r>
  </si>
  <si>
    <r>
      <t xml:space="preserve">Column 4a    </t>
    </r>
    <r>
      <rPr>
        <u/>
        <sz val="12"/>
        <rFont val="Arial"/>
        <family val="2"/>
      </rPr>
      <t>Reductions (Note 2—Extracted)</t>
    </r>
  </si>
  <si>
    <t>Certain expenditures are excluded from the Minimum Classroom Compensation calculation. Expenditures for transportation (Function 3600), lottery expenditures (Resource 1100), amounts paid to nonpublic schools for the education of special education students (Function 1180), and certain categorical aid expenditures which are included in Current Expense of Education (Column 3), are not included in Minimum Classroom Compensation and should be reported as Reductions (Column 4a).</t>
  </si>
  <si>
    <r>
      <t xml:space="preserve">In addition, expenditures for categorical aid programs which do not allow teacher salary expenditures or require disbursement of the funds without regard to the requirements of </t>
    </r>
    <r>
      <rPr>
        <i/>
        <sz val="12"/>
        <rFont val="Arial"/>
        <family val="2"/>
      </rPr>
      <t xml:space="preserve">EC </t>
    </r>
    <r>
      <rPr>
        <sz val="12"/>
        <rFont val="Arial"/>
        <family val="2"/>
      </rPr>
      <t>Section 41372 should be reported as Reductions (Column 4a), thereby reducing the Current Expense (Column 5). In other words, if a categorical program has, as its main purpose, activities of a specialized nature that normally indicate something other than hiring classroom teachers or aides, then the categorical funding is ignored in the minimum classroom compensation calculation (i.e., it is reduced from both the numerator and denominator of the calculation). Following are a few examples of categorical aid programs and resource codes that are excluded from the calculation:</t>
    </r>
  </si>
  <si>
    <r>
      <t>·</t>
    </r>
    <r>
      <rPr>
        <sz val="7"/>
        <rFont val="Times New Roman"/>
        <family val="1"/>
      </rPr>
      <t xml:space="preserve">                     </t>
    </r>
    <r>
      <rPr>
        <sz val="12"/>
        <rFont val="Arial"/>
        <family val="2"/>
      </rPr>
      <t>Education Technology (4410)</t>
    </r>
  </si>
  <si>
    <r>
      <t>·</t>
    </r>
    <r>
      <rPr>
        <sz val="7"/>
        <rFont val="Times New Roman"/>
        <family val="1"/>
      </rPr>
      <t xml:space="preserve">                     </t>
    </r>
    <r>
      <rPr>
        <sz val="12"/>
        <rFont val="Arial"/>
        <family val="2"/>
      </rPr>
      <t>School Bus Emissions Reduction Fund (7236)</t>
    </r>
  </si>
  <si>
    <r>
      <t xml:space="preserve">Column 4b    </t>
    </r>
    <r>
      <rPr>
        <u/>
        <sz val="12"/>
        <rFont val="Arial"/>
        <family val="2"/>
      </rPr>
      <t>Reductions (Note 2—Overrides Column 4a)</t>
    </r>
  </si>
  <si>
    <t>                        School districts may elect to report the reductions manually in Column 4b if the extracted data do not include all of the applicable categoricals.</t>
  </si>
  <si>
    <r>
      <t>NOTE:</t>
    </r>
    <r>
      <rPr>
        <sz val="12"/>
        <rFont val="Arial"/>
        <family val="2"/>
      </rPr>
      <t xml:space="preserve">           If an amount (even zero) is entered in any row of Column 4b, or on Line 13b (see Part II below), the software switches from using the values in Column 4a/Line 13a to using only the values in Column 4b/Line 13b; it does not use a combination of the two.</t>
    </r>
  </si>
  <si>
    <r>
      <t>Expenditures of the Restricted Maintenance Account (RMA) (Ongoing and Major Maintenance Account, Resource 8150) should not be excluded in Form CEA. They are not "amount[s] expended from categorical aid received from the federal or state government which funds were granted for expenditures in a program not incurring any teacher salary expenditures or requiring disbursement of the funds without regard to the requirements of [</t>
    </r>
    <r>
      <rPr>
        <i/>
        <sz val="12"/>
        <rFont val="Arial"/>
        <family val="2"/>
      </rPr>
      <t xml:space="preserve">EC </t>
    </r>
    <r>
      <rPr>
        <sz val="12"/>
        <rFont val="Arial"/>
        <family val="2"/>
      </rPr>
      <t>Section 41372]."</t>
    </r>
  </si>
  <si>
    <t>The RMA exists to demonstrate compliance with the requirement that LEAs who receive Office of Public School Construction (OPSC) facility grants must dedicate a certain percentage of their operating budgets toward facility maintenance. Moneys contributed to this account are not federal or state categorical aid. (Note that Resource 8150 is a local resource, not a state or federal resource.) Said another way, were it not necessary to demonstrate compliance with OPSC regulations, the expenditures in the RMA account would be charged to an unrestricted resource.</t>
  </si>
  <si>
    <t>Part II—Minimum Classroom Compensation</t>
  </si>
  <si>
    <t>Report the classroom compensation. The software will generate all of this information except for optional adjustments reported on Line 13b.</t>
  </si>
  <si>
    <r>
      <t>·</t>
    </r>
    <r>
      <rPr>
        <sz val="7"/>
        <rFont val="Times New Roman"/>
        <family val="1"/>
      </rPr>
      <t xml:space="preserve">                     </t>
    </r>
    <r>
      <rPr>
        <sz val="12"/>
        <rFont val="Arial"/>
        <family val="2"/>
      </rPr>
      <t>Line 13b: Report the salaries and benefits of teachers and instructional aides that were deducted in Column 4b (see note above in Column 4b text).</t>
    </r>
  </si>
  <si>
    <t>Part III—Deficiency Amount</t>
  </si>
  <si>
    <r>
      <t xml:space="preserve">Using information from Form CEA/CEB Parts I and II, Part III indicates if a school district has met the minimum classroom compensation percentage required under </t>
    </r>
    <r>
      <rPr>
        <i/>
        <sz val="12"/>
        <rFont val="Arial"/>
        <family val="2"/>
      </rPr>
      <t>EC</t>
    </r>
    <r>
      <rPr>
        <sz val="12"/>
        <rFont val="Arial"/>
        <family val="2"/>
      </rPr>
      <t xml:space="preserve"> Section 41372. This information will also show on Form CA, Unaudited Actuals Certification, on the page titled Summary of Unaudited Actual Data Submission.</t>
    </r>
  </si>
  <si>
    <r>
      <t>·</t>
    </r>
    <r>
      <rPr>
        <sz val="7"/>
        <rFont val="Times New Roman"/>
        <family val="1"/>
      </rPr>
      <t xml:space="preserve">                     </t>
    </r>
    <r>
      <rPr>
        <sz val="12"/>
        <rFont val="Arial"/>
        <family val="2"/>
      </rPr>
      <t>If the percentage is met, Line 5 will be zero.</t>
    </r>
  </si>
  <si>
    <r>
      <t>·</t>
    </r>
    <r>
      <rPr>
        <sz val="7"/>
        <rFont val="Times New Roman"/>
        <family val="1"/>
      </rPr>
      <t xml:space="preserve">                     </t>
    </r>
    <r>
      <rPr>
        <sz val="12"/>
        <rFont val="Arial"/>
        <family val="2"/>
      </rPr>
      <t>If the percentage is not met, and the district has not indicated they are exempt from the requirement, Line 5 will be the amount of the deficiency. In addition, an 
            exception will be reported in the Technical Review Checklist.</t>
    </r>
  </si>
  <si>
    <r>
      <t>·</t>
    </r>
    <r>
      <rPr>
        <sz val="7"/>
        <rFont val="Times New Roman"/>
        <family val="1"/>
      </rPr>
      <t xml:space="preserve">                     </t>
    </r>
    <r>
      <rPr>
        <sz val="12"/>
        <rFont val="Arial"/>
        <family val="2"/>
      </rPr>
      <t>If the district has indicated they are exempt from the requirement, Line 5 will show "exempt."</t>
    </r>
  </si>
  <si>
    <t>Part I - Current Expense Formula</t>
  </si>
  <si>
    <t>Fund 01</t>
  </si>
  <si>
    <t>Excluded Objects</t>
  </si>
  <si>
    <t>Total Expense for Year</t>
  </si>
  <si>
    <t>Reductions (unduplicated)</t>
  </si>
  <si>
    <t>Reductions</t>
  </si>
  <si>
    <t>Current Expense of Education</t>
  </si>
  <si>
    <t>Retiree Benefits</t>
  </si>
  <si>
    <t>Non-agency</t>
  </si>
  <si>
    <t>Community Srvcs</t>
  </si>
  <si>
    <t>Food Services</t>
  </si>
  <si>
    <t>Facilities Acq/Const</t>
  </si>
  <si>
    <t>(Col 1 - Col 2)</t>
  </si>
  <si>
    <t>7100, 7200, 7400</t>
  </si>
  <si>
    <t>Object 3701-3702</t>
  </si>
  <si>
    <t>Goal 7100-7199</t>
  </si>
  <si>
    <t>Goal 8100</t>
  </si>
  <si>
    <t>Function 3700</t>
  </si>
  <si>
    <t>Function 8500</t>
  </si>
  <si>
    <t>(1)</t>
  </si>
  <si>
    <t>(2)</t>
  </si>
  <si>
    <t>(3)</t>
  </si>
  <si>
    <t>Certificated Salaries</t>
  </si>
  <si>
    <t>Classified Salaries</t>
  </si>
  <si>
    <t>Employee Benefits</t>
  </si>
  <si>
    <t>Books and Supplies</t>
  </si>
  <si>
    <t>Services, Other Operating</t>
  </si>
  <si>
    <t>Capital Outlay</t>
  </si>
  <si>
    <t>Other Outgo (not indirect)</t>
  </si>
  <si>
    <t>Other Outgo - Indirect</t>
  </si>
  <si>
    <t>Reductions
(Extracted)</t>
  </si>
  <si>
    <t>Adjust 
4B by</t>
  </si>
  <si>
    <t>Reductions (Override)*</t>
  </si>
  <si>
    <t>Current Expense</t>
  </si>
  <si>
    <t>Nonpublic schools</t>
  </si>
  <si>
    <t>Transportation</t>
  </si>
  <si>
    <t>Certain categorical Resources that are excluded from Minimum Classroom Compensation or do not allow teacher salary expense*</t>
  </si>
  <si>
    <t>(See Note 2)</t>
  </si>
  <si>
    <t>(Col 3 - Col 4)</t>
  </si>
  <si>
    <t>Function 1180</t>
  </si>
  <si>
    <t>Function 3600</t>
  </si>
  <si>
    <t>RS 1100 Lottery</t>
  </si>
  <si>
    <t>RS 6230 energy</t>
  </si>
  <si>
    <t>RS 6300 InstMtl</t>
  </si>
  <si>
    <t>6512 Mental H.</t>
  </si>
  <si>
    <t>(4a)</t>
  </si>
  <si>
    <t>(4b)</t>
  </si>
  <si>
    <t>(5)</t>
  </si>
  <si>
    <t>Part II:  Minimum Classroom Compensation (Instruction, Function 1000-1999)</t>
  </si>
  <si>
    <t>Total Expense for Year
(1)</t>
  </si>
  <si>
    <t>TOTAL</t>
  </si>
  <si>
    <t>Instruction</t>
  </si>
  <si>
    <t>Inst.Related</t>
  </si>
  <si>
    <t>Pupil Services</t>
  </si>
  <si>
    <t>Ancillary</t>
  </si>
  <si>
    <t>Community</t>
  </si>
  <si>
    <t>Enterprise</t>
  </si>
  <si>
    <t>Gen. Admin.</t>
  </si>
  <si>
    <t>Plant Services</t>
  </si>
  <si>
    <t>3701-3702</t>
  </si>
  <si>
    <t>3751-3752</t>
  </si>
  <si>
    <t>Total (1)</t>
  </si>
  <si>
    <t>Reductions
(2)</t>
  </si>
  <si>
    <t>Total (2)</t>
  </si>
  <si>
    <t>Reductions (other than Lottery)
(4a)</t>
  </si>
  <si>
    <t>Total (4a)</t>
  </si>
  <si>
    <t>Reductions (adjustments)
(4b)</t>
  </si>
  <si>
    <t>Total (4b)</t>
  </si>
  <si>
    <t>Less: Total (2)</t>
  </si>
  <si>
    <t xml:space="preserve">           Total (4a)</t>
  </si>
  <si>
    <t xml:space="preserve">           Total (4b)</t>
  </si>
  <si>
    <t>TOTAL SALARIES AND BENEFITS</t>
  </si>
  <si>
    <t>EDP NO.</t>
  </si>
  <si>
    <t>(See Note 1)</t>
  </si>
  <si>
    <t>Cert Salaries</t>
  </si>
  <si>
    <t>Class Salaries</t>
  </si>
  <si>
    <t>NOTE 1 -</t>
  </si>
  <si>
    <t>In Column 2, report expenditures for the following programs:</t>
  </si>
  <si>
    <t>EE Benefits (exc 3800)</t>
  </si>
  <si>
    <t>GOAL 7100-7199</t>
  </si>
  <si>
    <t>-</t>
  </si>
  <si>
    <t xml:space="preserve">Nonagency </t>
  </si>
  <si>
    <t>Supplies (6500)</t>
  </si>
  <si>
    <t>GOAL 8100</t>
  </si>
  <si>
    <t>Community Services</t>
  </si>
  <si>
    <t>5000&amp;7300</t>
  </si>
  <si>
    <t>Services &amp; IND Costs</t>
  </si>
  <si>
    <t>FUNC 3700</t>
  </si>
  <si>
    <t>OBJT 3701-3702</t>
  </si>
  <si>
    <t>Fringe Benefits for Retired Persons</t>
  </si>
  <si>
    <t>FUNC 8500</t>
  </si>
  <si>
    <t>Facilities Acquisitions &amp; Construction</t>
  </si>
  <si>
    <t>Object</t>
  </si>
  <si>
    <t>NOTE 2 -</t>
  </si>
  <si>
    <t>In Column 4, report expenditures for:</t>
  </si>
  <si>
    <t>1.</t>
  </si>
  <si>
    <t>Teacher Salaries as per EC 41011</t>
  </si>
  <si>
    <t>FUNC 3600</t>
  </si>
  <si>
    <t>2.</t>
  </si>
  <si>
    <t>Salaries of IA Per EC 41011</t>
  </si>
  <si>
    <t>RESC 1100</t>
  </si>
  <si>
    <t>Lottery Expenditures</t>
  </si>
  <si>
    <t>3.</t>
  </si>
  <si>
    <t>STRS</t>
  </si>
  <si>
    <t>3101-02</t>
  </si>
  <si>
    <t>FUNC 1180</t>
  </si>
  <si>
    <t>Special Education Students in Non Public Schools</t>
  </si>
  <si>
    <t>4.</t>
  </si>
  <si>
    <t>PERS</t>
  </si>
  <si>
    <t>3202-02</t>
  </si>
  <si>
    <t>Federal &amp; State Categorical Aid for expenditures in a program not incurring any teacher salary expenditures or requiring disbursement of funds without regard to the requirements of EC 41372.</t>
  </si>
  <si>
    <t>5.</t>
  </si>
  <si>
    <t>OASDI</t>
  </si>
  <si>
    <t>3301-02</t>
  </si>
  <si>
    <t>6.</t>
  </si>
  <si>
    <t>H&amp;W per EC 41372</t>
  </si>
  <si>
    <t>3401-02</t>
  </si>
  <si>
    <t>7.</t>
  </si>
  <si>
    <t>UI</t>
  </si>
  <si>
    <t>3501-02</t>
  </si>
  <si>
    <t>8.</t>
  </si>
  <si>
    <t>WCOMP</t>
  </si>
  <si>
    <t>3601-02</t>
  </si>
  <si>
    <t>9.</t>
  </si>
  <si>
    <t>OPEB Active Employees EC 41372</t>
  </si>
  <si>
    <t>3751-52</t>
  </si>
  <si>
    <t>10.</t>
  </si>
  <si>
    <t>Other Benefits EC 22310</t>
  </si>
  <si>
    <t>3901-02</t>
  </si>
  <si>
    <t>11.</t>
  </si>
  <si>
    <t>Subtotal Salaries &amp; Benefits</t>
  </si>
  <si>
    <t>12.</t>
  </si>
  <si>
    <t>Less: Teacher &amp; IA Salaries and Benefits deducted in column (2)</t>
  </si>
  <si>
    <t>13.</t>
  </si>
  <si>
    <t>a.</t>
  </si>
  <si>
    <t>Less:  Teacher &amp; IA Salaries and Benefits other than Lottery deducted in Column 4a (Extracted)</t>
  </si>
  <si>
    <t>OR</t>
  </si>
  <si>
    <t>b.</t>
  </si>
  <si>
    <t>Less:  Teacher &amp; IA Salaries and Benefits other than Lottery deducted in Column 4b (Overrides)</t>
  </si>
  <si>
    <t>14.</t>
  </si>
  <si>
    <t>Total Salaries &amp; Benefits</t>
  </si>
  <si>
    <t>15.</t>
  </si>
  <si>
    <t>Percent of Current Cost of Education Expended for Classroom Compensation</t>
  </si>
  <si>
    <t>16.</t>
  </si>
  <si>
    <t>Part III:  Deficiency Amount</t>
  </si>
  <si>
    <t>A Deficiency amount (Line 5) is only applicable to districts not meeting the minimum classroom compensation percentage required under EC 41372 and not exempt under the provisions of EC 41374.</t>
  </si>
  <si>
    <t>Minimum Percentage Required (60% Elementary, 55% Unified and 50% High School)</t>
  </si>
  <si>
    <t>Percentage Spent by this district (Part II, Line 15)</t>
  </si>
  <si>
    <t>Percentage below the minimum (Part III, Line 1 minus Line 2)</t>
  </si>
  <si>
    <t>Districts Current Expense of Education after reductions in columns 4a and 4b (Part I, EDP 369)</t>
  </si>
  <si>
    <t>Deficiency Amount (Part III, Line 3 times Line 4)</t>
  </si>
  <si>
    <t>2015-16</t>
  </si>
  <si>
    <t>2016-17</t>
  </si>
  <si>
    <t>2017-18</t>
  </si>
  <si>
    <t>UA</t>
  </si>
  <si>
    <t>Adopted</t>
  </si>
  <si>
    <t>1st Interim</t>
  </si>
  <si>
    <t>2nd Interim</t>
  </si>
  <si>
    <t>MYP</t>
  </si>
  <si>
    <t>5000 &amp;7300</t>
  </si>
  <si>
    <t>Adjust 4a by</t>
  </si>
  <si>
    <t>Reductions (Extracted)</t>
  </si>
  <si>
    <t>1. Teacher salaries</t>
  </si>
  <si>
    <t>2. Inst.Aide salaries</t>
  </si>
  <si>
    <t>3. STRS</t>
  </si>
  <si>
    <t>4. PERS</t>
  </si>
  <si>
    <t>5. OASDI</t>
  </si>
  <si>
    <t>6. H&amp;W</t>
  </si>
  <si>
    <t>7. UI</t>
  </si>
  <si>
    <t>8. WCOMP</t>
  </si>
  <si>
    <t>9. OPEB active EEs</t>
  </si>
  <si>
    <t>10. Other benefits</t>
  </si>
  <si>
    <t>11. Subtotal Salaries &amp; Benefits</t>
  </si>
  <si>
    <t>12. Less: Salaries &amp; benefits col. (2)</t>
  </si>
  <si>
    <t>13a. Less: Salaries &amp; benefits col. (4a)</t>
  </si>
  <si>
    <t>13b. Less: Salaries &amp; benefits col. (4b)</t>
  </si>
  <si>
    <t>14. Total Salaries &amp; Benefits</t>
  </si>
  <si>
    <t>15. Percent classroom compensation</t>
  </si>
  <si>
    <t>16. Enter X if district is EXEMPT</t>
  </si>
  <si>
    <t>1. Required Percentage</t>
  </si>
  <si>
    <t>2. Percentage spent</t>
  </si>
  <si>
    <t>3. Percentage below minimum</t>
  </si>
  <si>
    <t>4. Current expense</t>
  </si>
  <si>
    <t>5. Deficiency amount</t>
  </si>
  <si>
    <t>4000 &amp; 6500</t>
  </si>
  <si>
    <t>Supplies &amp; Equip Replace</t>
  </si>
  <si>
    <t>Services &amp; Indirect Costs</t>
  </si>
  <si>
    <t>Reductions (Overrides)*</t>
  </si>
  <si>
    <t>* If an amount (even zero) is entered in a row of Column 4b or line 13b, the form uses only the values in Column 4b and line 13b rather than the values in Column 4a and Line 13a.</t>
  </si>
  <si>
    <t>Check</t>
  </si>
  <si>
    <t>6000 
(except 6500)
7100, 7200, 7400</t>
  </si>
  <si>
    <t>Reductions (unduplicated)
(2)- details</t>
  </si>
  <si>
    <t>School District</t>
  </si>
  <si>
    <t>The workbook is designed to work in conjuction with QSS reports using presets.</t>
  </si>
  <si>
    <t>CEA parts I, II, &amp; III are completed for a more detailed breakdown of a single year.</t>
  </si>
  <si>
    <t>CEA (MYP)</t>
  </si>
  <si>
    <t>(Select Period)</t>
  </si>
  <si>
    <t>(Select Fiscal Year)</t>
  </si>
  <si>
    <t>GENERAL FUND</t>
  </si>
  <si>
    <t>Current Expense Formula / Minimum Classroom Compensation</t>
  </si>
  <si>
    <t>This workbook can be used to estimate the "Current Expense Formula/Minimum Classroom Compensation" calculations.</t>
  </si>
  <si>
    <t>CEA (MYP) is completed to see the calculations for one or more years (includes columns for the prior year, periods of the current year, and out-years).</t>
  </si>
  <si>
    <t>2. Enter values from prior year CEA (unaudited actuals)</t>
  </si>
  <si>
    <t>3. Enter values from current year CEB (adopted budget)</t>
  </si>
  <si>
    <t>Books and supplies</t>
  </si>
  <si>
    <t>Equipment replacement</t>
  </si>
  <si>
    <t>CEA (parts I, II, III)</t>
  </si>
  <si>
    <t>5. Complete entries for other periods by running QSS reports (see presets in comparative budget report &amp; adjust periods, budgets/actuals, models)</t>
  </si>
  <si>
    <t>4. Enter values from current year other periods, if available. Leave blank if not available. May also get these from QSS reports in next step.</t>
  </si>
  <si>
    <t>2. Complete entries for current period by running QSS reports (see presets in budget report writer &amp; adjust budget source, appvd/unapvd trans)</t>
  </si>
  <si>
    <t>A.</t>
  </si>
  <si>
    <t>B.</t>
  </si>
  <si>
    <t>C.</t>
  </si>
  <si>
    <t>D.</t>
  </si>
  <si>
    <t>E.</t>
  </si>
  <si>
    <t>F.</t>
  </si>
  <si>
    <t>G.</t>
  </si>
  <si>
    <t>H.</t>
  </si>
  <si>
    <t>I.</t>
  </si>
  <si>
    <t>CEA Part I-2</t>
  </si>
  <si>
    <t>CEA Part I-3</t>
  </si>
  <si>
    <t>CEA Part I-4</t>
  </si>
  <si>
    <t>CEA Part II-2</t>
  </si>
  <si>
    <t>CEA Part II-3</t>
  </si>
  <si>
    <t>CEA Part II-4</t>
  </si>
  <si>
    <t>CEA Part I-1</t>
  </si>
  <si>
    <t>CEA Part II-1</t>
  </si>
  <si>
    <t>Col 2 detail</t>
  </si>
  <si>
    <t>Col 4a functions</t>
  </si>
  <si>
    <t>Col 4a RS 1100</t>
  </si>
  <si>
    <t>Col 1 by function</t>
  </si>
  <si>
    <t>Col 2 by function</t>
  </si>
  <si>
    <t>Col 4a by function (1)</t>
  </si>
  <si>
    <t>Col 4a by function (2)</t>
  </si>
  <si>
    <t>(Select type)</t>
  </si>
  <si>
    <t>1. Select district name, district type, fiscal year, and reporting period</t>
  </si>
  <si>
    <t>J.</t>
  </si>
  <si>
    <t>K.</t>
  </si>
  <si>
    <t>Use Form 01 to complete first column (unrestricted/restricted combined)</t>
  </si>
  <si>
    <t>Use Form 01 details to identify breakdown of 6000's and include all but 6500's</t>
  </si>
  <si>
    <t>Use Form 01 for total of 3701-02</t>
  </si>
  <si>
    <t>Col 4a resources - list resources as exist, add columns if needed, do not change/move lottery columns (1xxx-3xxx link to part II)</t>
  </si>
  <si>
    <t xml:space="preserve">L. </t>
  </si>
  <si>
    <t>CEA Part III</t>
  </si>
  <si>
    <t>Completed form. No entries, only need to review.</t>
  </si>
  <si>
    <t>May 2015, version 2015.1.0</t>
  </si>
  <si>
    <t>It should rarely be necessary to use Column 4b to override the reductions automatically extracted in Column 4a. An example of the circumstances under which it is appropriate is where a district receives a grant directly from the federal government for a purpose wholly unrelated to instruction [such as developing an emergency preparedness plan], where no part of the grant can be expended for teacher salaries. Because the district receives the grant directly from the federal government, CDE has no knowledge of the grant, so CDE does not assign the grant a unique SACS resource code; the district would account for the grant using Resource 5810, Other Restricted Federal, and the grant expenditures would not automatically extract into Column 4a even though it would be appropriate for it to do so. It would be appropriate in this case for the district to use Column 4b to enter reductions that include this grant’s expenditures. The district would do this by entering in Column 4b the combined total of the reductions that were extracted in Column 4a, plus this grant’s expenditures, replacing all amounts from Column 4a.</t>
  </si>
  <si>
    <t xml:space="preserve">A. I-Expense for year (1):  </t>
  </si>
  <si>
    <t xml:space="preserve">B. I-Reductions (2):  </t>
  </si>
  <si>
    <t>Preset CEA-MYP I-col 2</t>
  </si>
  <si>
    <t>Preset CEA-MYP I-col4a2 (add amounts to entries from 4a1)</t>
  </si>
  <si>
    <t>Run reports as needed and enter</t>
  </si>
  <si>
    <t>Preset CEA-MYP II(1-10)</t>
  </si>
  <si>
    <t>Preset CEA-MYP II(12)</t>
  </si>
  <si>
    <t>Preset CEA-MYP II(13a)</t>
  </si>
  <si>
    <t>Preset CEA-MYP I-col 1</t>
  </si>
  <si>
    <t>C. I-Reductions-extracted (4a) part 1</t>
  </si>
  <si>
    <t>D. I-Reductions-extracted (4a) part 2</t>
  </si>
  <si>
    <t xml:space="preserve">E. I-Adjustments to 4a: </t>
  </si>
  <si>
    <t>F. II- Min. Classroom Comp. (rows 1-10):</t>
  </si>
  <si>
    <t>G. II-Min. Classroom Comp. (rows 12):</t>
  </si>
  <si>
    <t>H. II-Min. Classroom Comp. (row 13a):</t>
  </si>
  <si>
    <t>I.  II-Min. Classroom Comp. (row 13b):</t>
  </si>
  <si>
    <t>Preset CEA-MYP I-col4a1</t>
  </si>
  <si>
    <t>* Resources 1100, 3012, 3013, 3020, 3031, 3172, 3175, 3176, 3177, 3178, 3185, 3316, 3326, 3327, 3341, 3372, 3386, 3411, 3515, 4036, 4045, 4046, 4047, 4048, 4050, 4123, 4124, 4410, 5035, 5037, 5314, 5315, 5370, 5652, 6010, 6030, 6126, 6140, 6225, 6230, 6240, 6300, 6355, 6381, 6382, 6385, 6386, 6512, 7010, 7124, 7126, 7236, 7386, and 7391.</t>
  </si>
  <si>
    <t>Is District EXEMPT enter "X"</t>
  </si>
  <si>
    <t>Following is the complete list of resource codes extracted as "reductions" in Column 4a and Line 13a: 1100, 3012, 3013, 3020, 3031, 3175, 3177, 3178, 3185, 3316, 3326, 3327, 3341, 3372, 3386, 3515, 3724, 4036, 4045, 4046, 4050, 4123, 4124, 4410, 5035, 5037, 5314, 5370, 5652, 6010, 6030, 6126, 6140, 6225, 6230, 6300, 6355, 6381, 6382, 6385, 6386, 6512, 7010, 7124, 7126, 7236, 7386, 7410, and functions 1180 and 3600.</t>
  </si>
  <si>
    <t>Expenditures of the Restricted Maintenance Account (RMA) (Ongoing and Major Maintenance Account, Resource 8150) should not be excluded in Form CEA. They are not "amount[s] expended from categorical aid received from the federal or state government which funds were granted for expenditures in a program not incurring any teacher salary expenditures or requiring disbursement of the funds without regard to the requirements of [EC Section 41372]."</t>
  </si>
  <si>
    <r>
      <t>·</t>
    </r>
    <r>
      <rPr>
        <sz val="7"/>
        <rFont val="Times New Roman"/>
        <family val="1"/>
      </rPr>
      <t>                 </t>
    </r>
    <r>
      <rPr>
        <sz val="12"/>
        <rFont val="Arial"/>
        <family val="2"/>
      </rPr>
      <t xml:space="preserve"> A warning internal form check alerts users to review line 13b if no amount is entered when an amount is entered in Part I, Column 4b, Reductions (Overrides). </t>
    </r>
  </si>
  <si>
    <t>(This internal form check will have a warning severity, i.e., the user can still close the form without providing an explanation, and an explanation is still not required to complete an official export.)</t>
  </si>
  <si>
    <t>Part IV—Explanation for adjustments entered in Part I, Column 4b</t>
  </si>
  <si>
    <t xml:space="preserve">This section must be completed if an amount is entered in Part I, Column 4b, Reductions (Overrides). A fatal internal form check will generate if the required explanation is not provided. </t>
  </si>
  <si>
    <t>QSS Preset CEA-MYP I col 1</t>
  </si>
  <si>
    <t xml:space="preserve">Reporting Periods to review </t>
  </si>
  <si>
    <t>CEA</t>
  </si>
  <si>
    <t>CEB</t>
  </si>
  <si>
    <t>Fiscal Year for Unaudited Actuals</t>
  </si>
  <si>
    <t>Budget Fiscal Year</t>
  </si>
  <si>
    <t>1st Int</t>
  </si>
  <si>
    <t>2nd Int</t>
  </si>
  <si>
    <t>MYP Yr 3</t>
  </si>
  <si>
    <t>MYP Yr 2</t>
  </si>
  <si>
    <t>MYP Yr 1</t>
  </si>
  <si>
    <t xml:space="preserve">First Multi-Year </t>
  </si>
  <si>
    <t>Second Multi-Year</t>
  </si>
  <si>
    <t>Third Multi-Year</t>
  </si>
  <si>
    <t>0000-3799</t>
  </si>
  <si>
    <t>3900-5999</t>
  </si>
  <si>
    <t>6500-6599</t>
  </si>
  <si>
    <t>7300-7399</t>
  </si>
  <si>
    <t>Fund</t>
  </si>
  <si>
    <t>01</t>
  </si>
  <si>
    <t>QSS Preset CEA-MYP I col 2</t>
  </si>
  <si>
    <t xml:space="preserve">Object Codes </t>
  </si>
  <si>
    <t>include 3701 &amp; 3702</t>
  </si>
  <si>
    <t>Goal</t>
  </si>
  <si>
    <t>7100-7199</t>
  </si>
  <si>
    <t>8100-8199</t>
  </si>
  <si>
    <t>Function</t>
  </si>
  <si>
    <t>3700-3799</t>
  </si>
  <si>
    <t>8500-8599</t>
  </si>
  <si>
    <t>QSS Preset CEA-MYP I col 4a1</t>
  </si>
  <si>
    <t>QSS Preset CEA-MYP I col 4a2</t>
  </si>
  <si>
    <t>DATA FOR (CEA MYP)COLUMN 1</t>
  </si>
  <si>
    <t>DATA FOR (CEA MYP)COLUMN 2</t>
  </si>
  <si>
    <t>DATA FOR (CEA MYP)COLUMN 4a1</t>
  </si>
  <si>
    <t>QSS Preset CEA-MYP II - Rows 1-10</t>
  </si>
  <si>
    <t>DATA FOR CEA-MYP II ROWS 1-10</t>
  </si>
  <si>
    <t>DATA FOR CEA-MYP II ROW 12</t>
  </si>
  <si>
    <t>QSS Preset CEA-MYP II - Row 12</t>
  </si>
  <si>
    <t>DATA FOR CEA-MYP II ROW 13a</t>
  </si>
  <si>
    <t>QSS Preset CEA-MYP II - Row 13a</t>
  </si>
  <si>
    <t>*Following is the complete list of resource codes extracted as "reductions" in Column 4a and Line 13a: 1100, 3012, 3013, 3020, 3031, 3175, 3177, 3178, 3185, 3316, 3326, 3327, 3341, 3372, 3386, 3515, 3724, 4036, 4045, 4046, 4050, 4123, 4124, 4410, 5035, 5037, 5314, 5370, 5652, 6010, 6030, 6126, 6140, 6225, 6230, 6300, 6355, 6381, 6382, 6385, 6386, 6512, 7010, 7124, 7126, 7236, 7386, 7410, and functions 1180 and 3600.</t>
  </si>
  <si>
    <t>0000-3700</t>
  </si>
  <si>
    <t>3703-3799</t>
  </si>
  <si>
    <t>0000-7099</t>
  </si>
  <si>
    <t>8200-9999</t>
  </si>
  <si>
    <t>0000-3699</t>
  </si>
  <si>
    <t>3800-8499</t>
  </si>
  <si>
    <t>8600-9999</t>
  </si>
  <si>
    <t>Resource</t>
  </si>
  <si>
    <t>1100-1199</t>
  </si>
  <si>
    <t>DATA FOR (CEA MYP)COLUMN 4a2</t>
  </si>
  <si>
    <t>2100-2199</t>
  </si>
  <si>
    <t>3100-3199</t>
  </si>
  <si>
    <t>3200-3299</t>
  </si>
  <si>
    <t>3300-3399</t>
  </si>
  <si>
    <t>3400-3499</t>
  </si>
  <si>
    <t>3500-3599</t>
  </si>
  <si>
    <t>3600-3699</t>
  </si>
  <si>
    <t>3750-3759</t>
  </si>
  <si>
    <t>3900-3999</t>
  </si>
  <si>
    <t>1000-1999</t>
  </si>
  <si>
    <t>PER SACS User Guide:</t>
  </si>
  <si>
    <t>Be sure to add resources for each LEA per SACS User Guide*</t>
  </si>
  <si>
    <t>Enter District Name</t>
  </si>
  <si>
    <t>2018-19</t>
  </si>
  <si>
    <t>2019-20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</si>
</sst>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46" x14ac:knownFonts="1">
    <font>
      <sz val="10"/>
      <name val="Arial"/>
      <family val="2"/>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u/>
      <sz val="12"/>
      <name val="Arial"/>
      <family val="2"/>
    </font>
    <font>
      <sz val="12"/>
      <name val="Arial"/>
      <family val="2"/>
    </font>
    <font>
      <sz val="12"/>
      <name val="Symbol"/>
      <family val="1"/>
      <charset val="2"/>
    </font>
    <font>
      <sz val="7"/>
      <name val="Times New Roman"/>
      <family val="1"/>
    </font>
    <font>
      <i/>
      <sz val="12"/>
      <name val="Arial"/>
      <family val="2"/>
    </font>
    <font>
      <b/>
      <sz val="12"/>
      <name val="Arial"/>
      <family val="2"/>
    </font>
    <font>
      <b/>
      <sz val="28"/>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9"/>
      <color theme="1"/>
      <name val="Calibri"/>
      <family val="2"/>
      <scheme val="minor"/>
    </font>
    <font>
      <b/>
      <sz val="10"/>
      <color rgb="FFFF0000"/>
      <name val="Calibri"/>
      <family val="2"/>
      <scheme val="minor"/>
    </font>
    <font>
      <b/>
      <i/>
      <sz val="11"/>
      <color theme="1"/>
      <name val="Calibri"/>
      <family val="2"/>
      <scheme val="minor"/>
    </font>
    <font>
      <b/>
      <sz val="9"/>
      <color theme="1"/>
      <name val="Calibri"/>
      <family val="2"/>
      <scheme val="minor"/>
    </font>
    <font>
      <i/>
      <sz val="9"/>
      <color theme="1"/>
      <name val="Calibri"/>
      <family val="2"/>
      <scheme val="minor"/>
    </font>
    <font>
      <sz val="11"/>
      <color rgb="FF0000FF"/>
      <name val="Calibri"/>
      <family val="2"/>
      <scheme val="minor"/>
    </font>
    <font>
      <b/>
      <sz val="11"/>
      <color rgb="FFFF0000"/>
      <name val="Calibri"/>
      <family val="2"/>
      <scheme val="minor"/>
    </font>
    <font>
      <sz val="8"/>
      <color theme="1"/>
      <name val="Calibri"/>
      <family val="2"/>
      <scheme val="minor"/>
    </font>
    <font>
      <b/>
      <sz val="11"/>
      <color indexed="8"/>
      <name val="Calibri"/>
      <family val="2"/>
      <scheme val="minor"/>
    </font>
    <font>
      <b/>
      <sz val="10"/>
      <color theme="9" tint="-0.249977111117893"/>
      <name val="Calibri"/>
      <family val="2"/>
      <scheme val="minor"/>
    </font>
    <font>
      <b/>
      <sz val="11"/>
      <color rgb="FF0000FF"/>
      <name val="Calibri"/>
      <family val="2"/>
      <scheme val="minor"/>
    </font>
    <font>
      <sz val="11"/>
      <name val="Calibri"/>
      <family val="2"/>
      <scheme val="minor"/>
    </font>
    <font>
      <b/>
      <sz val="14"/>
      <color rgb="FF00B0F0"/>
      <name val="Calibri"/>
      <family val="2"/>
      <scheme val="minor"/>
    </font>
    <font>
      <b/>
      <sz val="6"/>
      <color theme="1"/>
      <name val="Calibri"/>
      <family val="2"/>
      <scheme val="minor"/>
    </font>
    <font>
      <b/>
      <sz val="11"/>
      <color theme="9" tint="-0.249977111117893"/>
      <name val="Calibri"/>
      <family val="2"/>
      <scheme val="minor"/>
    </font>
    <font>
      <b/>
      <sz val="11"/>
      <name val="Calibri"/>
      <family val="2"/>
      <scheme val="minor"/>
    </font>
    <font>
      <sz val="9"/>
      <name val="Calibri"/>
      <family val="2"/>
      <scheme val="minor"/>
    </font>
    <font>
      <sz val="9"/>
      <name val="Arial"/>
      <family val="2"/>
    </font>
    <font>
      <b/>
      <sz val="9"/>
      <color rgb="FFFF0000"/>
      <name val="Calibri"/>
      <family val="2"/>
      <scheme val="minor"/>
    </font>
    <font>
      <i/>
      <sz val="11"/>
      <color theme="1"/>
      <name val="Calibri"/>
      <family val="2"/>
      <scheme val="minor"/>
    </font>
    <font>
      <sz val="12"/>
      <color theme="1"/>
      <name val="Calibri"/>
      <family val="2"/>
      <scheme val="minor"/>
    </font>
    <font>
      <sz val="14"/>
      <color theme="1"/>
      <name val="Calibri"/>
      <family val="2"/>
      <scheme val="minor"/>
    </font>
    <font>
      <sz val="14"/>
      <name val="Arial"/>
      <family val="2"/>
    </font>
    <font>
      <sz val="14"/>
      <color rgb="FF00B0F0"/>
      <name val="Calibri"/>
      <family val="2"/>
      <scheme val="minor"/>
    </font>
    <font>
      <sz val="11"/>
      <color theme="2" tint="-0.499984740745262"/>
      <name val="Calibri"/>
      <family val="2"/>
      <scheme val="minor"/>
    </font>
    <font>
      <i/>
      <sz val="10"/>
      <name val="Arial"/>
      <family val="2"/>
    </font>
    <font>
      <b/>
      <u/>
      <sz val="11"/>
      <name val="Calibri"/>
      <family val="2"/>
      <scheme val="minor"/>
    </font>
    <font>
      <b/>
      <u/>
      <sz val="14"/>
      <name val="Calibri"/>
      <family val="2"/>
      <scheme val="minor"/>
    </font>
    <font>
      <b/>
      <i/>
      <u/>
      <sz val="14"/>
      <name val="Calibri"/>
      <family val="2"/>
      <scheme val="minor"/>
    </font>
    <font>
      <i/>
      <sz val="8"/>
      <name val="Arial"/>
      <family val="2"/>
    </font>
  </fonts>
  <fills count="14">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39997558519241921"/>
        <bgColor indexed="64"/>
      </patternFill>
    </fill>
  </fills>
  <borders count="85">
    <border>
      <left/>
      <right/>
      <top/>
      <bottom/>
      <diagonal/>
    </border>
    <border>
      <left/>
      <right/>
      <top/>
      <bottom style="double">
        <color auto="1"/>
      </bottom>
      <diagonal/>
    </border>
    <border>
      <left style="double">
        <color auto="1"/>
      </left>
      <right/>
      <top style="double">
        <color auto="1"/>
      </top>
      <bottom style="double">
        <color indexed="64"/>
      </bottom>
      <diagonal/>
    </border>
    <border>
      <left/>
      <right/>
      <top style="double">
        <color auto="1"/>
      </top>
      <bottom style="double">
        <color indexed="64"/>
      </bottom>
      <diagonal/>
    </border>
    <border>
      <left/>
      <right style="double">
        <color auto="1"/>
      </right>
      <top style="double">
        <color auto="1"/>
      </top>
      <bottom style="double">
        <color indexed="64"/>
      </bottom>
      <diagonal/>
    </border>
    <border>
      <left style="double">
        <color auto="1"/>
      </left>
      <right/>
      <top style="double">
        <color auto="1"/>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style="thin">
        <color indexed="64"/>
      </top>
      <bottom/>
      <diagonal/>
    </border>
    <border>
      <left/>
      <right/>
      <top style="double">
        <color auto="1"/>
      </top>
      <bottom style="thin">
        <color indexed="64"/>
      </bottom>
      <diagonal/>
    </border>
    <border>
      <left/>
      <right style="thin">
        <color indexed="64"/>
      </right>
      <top style="double">
        <color indexed="64"/>
      </top>
      <bottom style="thin">
        <color indexed="64"/>
      </bottom>
      <diagonal/>
    </border>
    <border>
      <left style="double">
        <color auto="1"/>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auto="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double">
        <color auto="1"/>
      </left>
      <right style="thin">
        <color indexed="64"/>
      </right>
      <top style="thin">
        <color indexed="64"/>
      </top>
      <bottom style="double">
        <color auto="1"/>
      </bottom>
      <diagonal/>
    </border>
    <border>
      <left style="thin">
        <color indexed="64"/>
      </left>
      <right style="thin">
        <color indexed="64"/>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double">
        <color auto="1"/>
      </left>
      <right style="thin">
        <color indexed="64"/>
      </right>
      <top/>
      <bottom style="double">
        <color auto="1"/>
      </bottom>
      <diagonal/>
    </border>
    <border>
      <left style="thin">
        <color indexed="64"/>
      </left>
      <right/>
      <top style="double">
        <color indexed="64"/>
      </top>
      <bottom/>
      <diagonal/>
    </border>
    <border>
      <left style="thin">
        <color indexed="64"/>
      </left>
      <right/>
      <top/>
      <bottom/>
      <diagonal/>
    </border>
    <border>
      <left style="double">
        <color auto="1"/>
      </left>
      <right style="thin">
        <color indexed="64"/>
      </right>
      <top/>
      <bottom style="thin">
        <color indexed="64"/>
      </bottom>
      <diagonal/>
    </border>
    <border>
      <left style="double">
        <color auto="1"/>
      </left>
      <right style="thin">
        <color indexed="64"/>
      </right>
      <top/>
      <bottom/>
      <diagonal/>
    </border>
    <border>
      <left style="double">
        <color auto="1"/>
      </left>
      <right style="thin">
        <color indexed="64"/>
      </right>
      <top style="medium">
        <color auto="1"/>
      </top>
      <bottom style="medium">
        <color auto="1"/>
      </bottom>
      <diagonal/>
    </border>
    <border>
      <left style="thin">
        <color indexed="64"/>
      </left>
      <right style="thin">
        <color indexed="64"/>
      </right>
      <top style="medium">
        <color auto="1"/>
      </top>
      <bottom style="medium">
        <color auto="1"/>
      </bottom>
      <diagonal/>
    </border>
    <border>
      <left/>
      <right style="thin">
        <color indexed="64"/>
      </right>
      <top style="medium">
        <color auto="1"/>
      </top>
      <bottom style="medium">
        <color auto="1"/>
      </bottom>
      <diagonal/>
    </border>
    <border>
      <left/>
      <right/>
      <top style="medium">
        <color auto="1"/>
      </top>
      <bottom/>
      <diagonal/>
    </border>
    <border>
      <left/>
      <right/>
      <top style="double">
        <color auto="1"/>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thin">
        <color indexed="64"/>
      </bottom>
      <diagonal/>
    </border>
    <border>
      <left style="thin">
        <color indexed="64"/>
      </left>
      <right style="double">
        <color auto="1"/>
      </right>
      <top style="thin">
        <color indexed="64"/>
      </top>
      <bottom style="thin">
        <color indexed="64"/>
      </bottom>
      <diagonal/>
    </border>
    <border>
      <left/>
      <right style="double">
        <color auto="1"/>
      </right>
      <top/>
      <bottom style="double">
        <color auto="1"/>
      </bottom>
      <diagonal/>
    </border>
    <border>
      <left style="thin">
        <color indexed="64"/>
      </left>
      <right style="double">
        <color auto="1"/>
      </right>
      <top/>
      <bottom style="double">
        <color auto="1"/>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auto="1"/>
      </left>
      <right/>
      <top/>
      <bottom style="hair">
        <color auto="1"/>
      </bottom>
      <diagonal/>
    </border>
    <border>
      <left/>
      <right/>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right style="double">
        <color auto="1"/>
      </right>
      <top/>
      <bottom style="hair">
        <color auto="1"/>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indexed="64"/>
      </left>
      <right style="thin">
        <color indexed="64"/>
      </right>
      <top/>
      <bottom style="hair">
        <color auto="1"/>
      </bottom>
      <diagonal/>
    </border>
    <border>
      <left/>
      <right style="double">
        <color auto="1"/>
      </right>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thin">
        <color indexed="64"/>
      </bottom>
      <diagonal/>
    </border>
    <border>
      <left style="double">
        <color auto="1"/>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style="double">
        <color auto="1"/>
      </right>
      <top style="thin">
        <color indexed="64"/>
      </top>
      <bottom/>
      <diagonal/>
    </border>
    <border>
      <left style="double">
        <color auto="1"/>
      </left>
      <right/>
      <top style="hair">
        <color auto="1"/>
      </top>
      <bottom style="double">
        <color auto="1"/>
      </bottom>
      <diagonal/>
    </border>
    <border>
      <left style="thin">
        <color indexed="64"/>
      </left>
      <right style="double">
        <color auto="1"/>
      </right>
      <top style="thin">
        <color indexed="64"/>
      </top>
      <bottom style="double">
        <color auto="1"/>
      </bottom>
      <diagonal/>
    </border>
    <border>
      <left style="thin">
        <color indexed="64"/>
      </left>
      <right style="double">
        <color auto="1"/>
      </right>
      <top style="double">
        <color auto="1"/>
      </top>
      <bottom style="double">
        <color indexed="64"/>
      </bottom>
      <diagonal/>
    </border>
    <border>
      <left style="thin">
        <color indexed="64"/>
      </left>
      <right style="double">
        <color auto="1"/>
      </right>
      <top/>
      <bottom style="hair">
        <color auto="1"/>
      </bottom>
      <diagonal/>
    </border>
    <border>
      <left style="double">
        <color auto="1"/>
      </left>
      <right/>
      <top style="thin">
        <color auto="1"/>
      </top>
      <bottom style="thin">
        <color auto="1"/>
      </bottom>
      <diagonal/>
    </border>
    <border>
      <left style="thin">
        <color indexed="64"/>
      </left>
      <right style="thin">
        <color indexed="64"/>
      </right>
      <top style="hair">
        <color auto="1"/>
      </top>
      <bottom style="thin">
        <color indexed="64"/>
      </bottom>
      <diagonal/>
    </border>
    <border>
      <left style="thin">
        <color indexed="64"/>
      </left>
      <right style="double">
        <color auto="1"/>
      </right>
      <top style="hair">
        <color auto="1"/>
      </top>
      <bottom style="thin">
        <color indexed="64"/>
      </bottom>
      <diagonal/>
    </border>
    <border>
      <left style="thin">
        <color indexed="64"/>
      </left>
      <right style="double">
        <color auto="1"/>
      </right>
      <top style="hair">
        <color auto="1"/>
      </top>
      <bottom style="hair">
        <color auto="1"/>
      </bottom>
      <diagonal/>
    </border>
    <border>
      <left/>
      <right/>
      <top style="thin">
        <color indexed="64"/>
      </top>
      <bottom style="double">
        <color indexed="64"/>
      </bottom>
      <diagonal/>
    </border>
    <border>
      <left/>
      <right/>
      <top style="double">
        <color auto="1"/>
      </top>
      <bottom style="hair">
        <color auto="1"/>
      </bottom>
      <diagonal/>
    </border>
    <border>
      <left style="thin">
        <color indexed="64"/>
      </left>
      <right/>
      <top style="double">
        <color auto="1"/>
      </top>
      <bottom style="hair">
        <color auto="1"/>
      </bottom>
      <diagonal/>
    </border>
    <border>
      <left style="thin">
        <color indexed="64"/>
      </left>
      <right style="thin">
        <color indexed="64"/>
      </right>
      <top style="double">
        <color indexed="64"/>
      </top>
      <bottom style="thin">
        <color indexed="64"/>
      </bottom>
      <diagonal/>
    </border>
    <border>
      <left style="thin">
        <color indexed="64"/>
      </left>
      <right/>
      <top style="hair">
        <color auto="1"/>
      </top>
      <bottom style="double">
        <color auto="1"/>
      </bottom>
      <diagonal/>
    </border>
    <border>
      <left style="thin">
        <color indexed="64"/>
      </left>
      <right/>
      <top style="thin">
        <color indexed="64"/>
      </top>
      <bottom style="double">
        <color auto="1"/>
      </bottom>
      <diagonal/>
    </border>
  </borders>
  <cellStyleXfs count="5">
    <xf numFmtId="0" fontId="0"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425">
    <xf numFmtId="0" fontId="0" fillId="0" borderId="0" xfId="0"/>
    <xf numFmtId="0" fontId="5" fillId="0" borderId="0" xfId="0" applyFont="1"/>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left" vertical="center" indent="4"/>
    </xf>
    <xf numFmtId="0" fontId="7" fillId="0" borderId="0" xfId="0" applyFont="1" applyAlignment="1">
      <alignment horizontal="left" vertical="center" indent="4"/>
    </xf>
    <xf numFmtId="0" fontId="11" fillId="0" borderId="0" xfId="0" applyFont="1" applyAlignment="1">
      <alignment vertical="center"/>
    </xf>
    <xf numFmtId="0" fontId="7" fillId="0" borderId="0" xfId="0" applyFont="1" applyAlignment="1">
      <alignment horizontal="left" vertical="center" indent="8"/>
    </xf>
    <xf numFmtId="0" fontId="11" fillId="0" borderId="0" xfId="0" applyFont="1" applyAlignment="1">
      <alignment horizontal="left" vertical="center" indent="15"/>
    </xf>
    <xf numFmtId="0" fontId="7" fillId="0" borderId="0" xfId="0" applyFont="1" applyAlignment="1">
      <alignment horizontal="left" vertical="center" indent="15"/>
    </xf>
    <xf numFmtId="0" fontId="8" fillId="0" borderId="0" xfId="0" applyFont="1" applyAlignment="1">
      <alignment vertical="center" wrapText="1"/>
    </xf>
    <xf numFmtId="0" fontId="8" fillId="0" borderId="0" xfId="0" applyFont="1" applyAlignment="1">
      <alignment horizontal="left" vertical="center" indent="15"/>
    </xf>
    <xf numFmtId="0" fontId="8" fillId="0" borderId="0" xfId="0" applyFont="1" applyAlignment="1">
      <alignment horizontal="left" vertical="center" indent="12"/>
    </xf>
    <xf numFmtId="0" fontId="12" fillId="2" borderId="0" xfId="1" applyFont="1" applyFill="1" applyAlignment="1"/>
    <xf numFmtId="0" fontId="2" fillId="2" borderId="0" xfId="1" applyFill="1"/>
    <xf numFmtId="44" fontId="0" fillId="2" borderId="0" xfId="2" applyFont="1" applyFill="1"/>
    <xf numFmtId="0" fontId="13" fillId="2" borderId="0" xfId="1" applyFont="1" applyFill="1"/>
    <xf numFmtId="0" fontId="13" fillId="2" borderId="0" xfId="1" applyFont="1" applyFill="1" applyAlignment="1">
      <alignment horizontal="center"/>
    </xf>
    <xf numFmtId="44" fontId="14" fillId="2" borderId="1" xfId="1" applyNumberFormat="1" applyFont="1" applyFill="1" applyBorder="1" applyAlignment="1">
      <alignment horizontal="center"/>
    </xf>
    <xf numFmtId="10" fontId="13" fillId="2" borderId="0" xfId="1" applyNumberFormat="1" applyFont="1" applyFill="1" applyAlignment="1">
      <alignment horizontal="center"/>
    </xf>
    <xf numFmtId="44" fontId="13" fillId="2" borderId="0" xfId="2" applyFont="1" applyFill="1" applyAlignment="1">
      <alignment horizontal="center"/>
    </xf>
    <xf numFmtId="44" fontId="13" fillId="2" borderId="0" xfId="1" applyNumberFormat="1" applyFont="1" applyFill="1"/>
    <xf numFmtId="10" fontId="0" fillId="2" borderId="0" xfId="3" applyNumberFormat="1" applyFont="1" applyFill="1"/>
    <xf numFmtId="0" fontId="4" fillId="2" borderId="5" xfId="1" applyFont="1" applyFill="1" applyBorder="1" applyAlignment="1">
      <alignment wrapText="1"/>
    </xf>
    <xf numFmtId="0" fontId="4" fillId="2" borderId="6" xfId="1" applyFont="1" applyFill="1" applyBorder="1" applyAlignment="1">
      <alignment wrapText="1"/>
    </xf>
    <xf numFmtId="0" fontId="4" fillId="2" borderId="7" xfId="1" applyFont="1" applyFill="1" applyBorder="1" applyAlignment="1">
      <alignment horizontal="center" wrapText="1"/>
    </xf>
    <xf numFmtId="44" fontId="4" fillId="2" borderId="8" xfId="2" applyFont="1" applyFill="1" applyBorder="1" applyAlignment="1">
      <alignment horizontal="center" wrapText="1"/>
    </xf>
    <xf numFmtId="0" fontId="4" fillId="2" borderId="0" xfId="1" applyFont="1" applyFill="1" applyAlignment="1">
      <alignment wrapText="1"/>
    </xf>
    <xf numFmtId="0" fontId="4" fillId="2" borderId="11" xfId="1" applyFont="1" applyFill="1" applyBorder="1" applyAlignment="1">
      <alignment wrapText="1"/>
    </xf>
    <xf numFmtId="0" fontId="4" fillId="2" borderId="7" xfId="1" applyFont="1" applyFill="1" applyBorder="1" applyAlignment="1">
      <alignment wrapText="1"/>
    </xf>
    <xf numFmtId="0" fontId="16" fillId="2" borderId="12" xfId="1" applyFont="1" applyFill="1" applyBorder="1" applyAlignment="1">
      <alignment horizontal="center" wrapText="1"/>
    </xf>
    <xf numFmtId="44" fontId="17" fillId="2" borderId="12" xfId="2" applyFont="1" applyFill="1" applyBorder="1" applyAlignment="1">
      <alignment horizontal="center" wrapText="1"/>
    </xf>
    <xf numFmtId="44" fontId="2" fillId="2" borderId="12" xfId="2" applyFont="1" applyFill="1" applyBorder="1" applyAlignment="1">
      <alignment horizontal="center" wrapText="1"/>
    </xf>
    <xf numFmtId="0" fontId="2" fillId="2" borderId="0" xfId="1" applyFill="1" applyAlignment="1">
      <alignment wrapText="1"/>
    </xf>
    <xf numFmtId="0" fontId="4" fillId="2" borderId="12" xfId="1" applyFont="1" applyFill="1" applyBorder="1" applyAlignment="1">
      <alignment horizontal="center" vertical="top" wrapText="1"/>
    </xf>
    <xf numFmtId="0" fontId="16" fillId="2" borderId="13" xfId="1" applyFont="1" applyFill="1" applyBorder="1" applyAlignment="1">
      <alignment horizontal="center" wrapText="1"/>
    </xf>
    <xf numFmtId="0" fontId="4" fillId="2" borderId="14" xfId="1" applyFont="1" applyFill="1" applyBorder="1" applyAlignment="1">
      <alignment wrapText="1"/>
    </xf>
    <xf numFmtId="0" fontId="18" fillId="2" borderId="15" xfId="1" applyFont="1" applyFill="1" applyBorder="1" applyAlignment="1">
      <alignment horizontal="right" wrapText="1"/>
    </xf>
    <xf numFmtId="0" fontId="16" fillId="2" borderId="15" xfId="1" quotePrefix="1" applyFont="1" applyFill="1" applyBorder="1" applyAlignment="1">
      <alignment horizontal="center"/>
    </xf>
    <xf numFmtId="0" fontId="19" fillId="2" borderId="13" xfId="1" quotePrefix="1" applyFont="1" applyFill="1" applyBorder="1" applyAlignment="1">
      <alignment horizontal="center"/>
    </xf>
    <xf numFmtId="0" fontId="20" fillId="2" borderId="13" xfId="1" quotePrefix="1" applyFont="1" applyFill="1" applyBorder="1" applyAlignment="1">
      <alignment horizontal="center"/>
    </xf>
    <xf numFmtId="0" fontId="20" fillId="2" borderId="16" xfId="1" quotePrefix="1" applyFont="1" applyFill="1" applyBorder="1" applyAlignment="1">
      <alignment horizontal="center" wrapText="1"/>
    </xf>
    <xf numFmtId="0" fontId="20" fillId="2" borderId="16" xfId="1" quotePrefix="1" applyFont="1" applyFill="1" applyBorder="1" applyAlignment="1">
      <alignment horizontal="center"/>
    </xf>
    <xf numFmtId="0" fontId="16" fillId="2" borderId="13" xfId="1" quotePrefix="1" applyFont="1" applyFill="1" applyBorder="1" applyAlignment="1">
      <alignment horizontal="center"/>
    </xf>
    <xf numFmtId="0" fontId="16" fillId="2" borderId="0" xfId="1" applyFont="1" applyFill="1" applyAlignment="1">
      <alignment wrapText="1"/>
    </xf>
    <xf numFmtId="0" fontId="2" fillId="2" borderId="17" xfId="1" applyFill="1" applyBorder="1" applyAlignment="1">
      <alignment horizontal="center"/>
    </xf>
    <xf numFmtId="0" fontId="2" fillId="2" borderId="16" xfId="1" applyFont="1" applyFill="1" applyBorder="1"/>
    <xf numFmtId="43" fontId="21" fillId="2" borderId="16" xfId="4" applyFont="1" applyFill="1" applyBorder="1" applyAlignment="1">
      <alignment horizontal="center"/>
    </xf>
    <xf numFmtId="43" fontId="21" fillId="2" borderId="18" xfId="4" applyFont="1" applyFill="1" applyBorder="1" applyAlignment="1">
      <alignment horizontal="center"/>
    </xf>
    <xf numFmtId="43" fontId="4" fillId="2" borderId="16" xfId="4" applyFont="1" applyFill="1" applyBorder="1" applyAlignment="1">
      <alignment horizontal="center"/>
    </xf>
    <xf numFmtId="0" fontId="22" fillId="2" borderId="0" xfId="1" applyFont="1" applyFill="1"/>
    <xf numFmtId="0" fontId="2" fillId="2" borderId="8" xfId="1" applyFont="1" applyFill="1" applyBorder="1"/>
    <xf numFmtId="43" fontId="21" fillId="2" borderId="8" xfId="4" applyFont="1" applyFill="1" applyBorder="1" applyAlignment="1">
      <alignment horizontal="center"/>
    </xf>
    <xf numFmtId="43" fontId="21" fillId="2" borderId="19" xfId="4" applyFont="1" applyFill="1" applyBorder="1" applyAlignment="1">
      <alignment horizontal="center"/>
    </xf>
    <xf numFmtId="0" fontId="2" fillId="2" borderId="17" xfId="1" applyFont="1" applyFill="1" applyBorder="1" applyAlignment="1">
      <alignment horizontal="center"/>
    </xf>
    <xf numFmtId="0" fontId="2" fillId="2" borderId="20" xfId="1" applyFill="1" applyBorder="1" applyAlignment="1">
      <alignment horizontal="center"/>
    </xf>
    <xf numFmtId="0" fontId="2" fillId="2" borderId="21" xfId="1" applyFill="1" applyBorder="1"/>
    <xf numFmtId="43" fontId="21" fillId="2" borderId="21" xfId="4" applyFont="1" applyFill="1" applyBorder="1" applyAlignment="1">
      <alignment horizontal="center"/>
    </xf>
    <xf numFmtId="43" fontId="21" fillId="2" borderId="22" xfId="4" applyFont="1" applyFill="1" applyBorder="1" applyAlignment="1">
      <alignment horizontal="center"/>
    </xf>
    <xf numFmtId="44" fontId="23" fillId="2" borderId="0" xfId="2" applyFont="1" applyFill="1" applyAlignment="1">
      <alignment horizontal="center" vertical="top"/>
    </xf>
    <xf numFmtId="43" fontId="24" fillId="2" borderId="20" xfId="4" applyFont="1" applyFill="1" applyBorder="1" applyAlignment="1">
      <alignment horizontal="center"/>
    </xf>
    <xf numFmtId="0" fontId="2" fillId="2" borderId="0" xfId="1" applyFill="1" applyAlignment="1">
      <alignment horizontal="center"/>
    </xf>
    <xf numFmtId="43" fontId="2" fillId="2" borderId="0" xfId="1" applyNumberFormat="1" applyFill="1" applyAlignment="1">
      <alignment horizontal="center"/>
    </xf>
    <xf numFmtId="44" fontId="0" fillId="2" borderId="0" xfId="2" applyFont="1" applyFill="1" applyAlignment="1">
      <alignment horizontal="center"/>
    </xf>
    <xf numFmtId="44" fontId="16" fillId="2" borderId="0" xfId="2" applyFont="1" applyFill="1" applyAlignment="1">
      <alignment horizontal="center"/>
    </xf>
    <xf numFmtId="0" fontId="16" fillId="2" borderId="0" xfId="1" applyFont="1" applyFill="1"/>
    <xf numFmtId="0" fontId="4" fillId="2" borderId="8" xfId="1" applyFont="1" applyFill="1" applyBorder="1" applyAlignment="1">
      <alignment horizontal="center" wrapText="1"/>
    </xf>
    <xf numFmtId="44" fontId="25" fillId="2" borderId="12" xfId="2" applyFont="1" applyFill="1" applyBorder="1" applyAlignment="1">
      <alignment horizontal="center" wrapText="1"/>
    </xf>
    <xf numFmtId="0" fontId="2" fillId="2" borderId="12" xfId="1" applyFont="1" applyFill="1" applyBorder="1" applyAlignment="1">
      <alignment horizontal="center" wrapText="1"/>
    </xf>
    <xf numFmtId="0" fontId="16" fillId="3" borderId="13" xfId="1" applyFont="1" applyFill="1" applyBorder="1" applyAlignment="1">
      <alignment horizontal="center"/>
    </xf>
    <xf numFmtId="0" fontId="16" fillId="4" borderId="13" xfId="1" applyFont="1" applyFill="1" applyBorder="1" applyAlignment="1">
      <alignment horizontal="center"/>
    </xf>
    <xf numFmtId="0" fontId="2" fillId="2" borderId="16" xfId="1" applyFill="1" applyBorder="1" applyAlignment="1">
      <alignment horizontal="center"/>
    </xf>
    <xf numFmtId="43" fontId="26" fillId="5" borderId="16" xfId="4" applyFont="1" applyFill="1" applyBorder="1" applyAlignment="1">
      <alignment horizontal="center"/>
    </xf>
    <xf numFmtId="43" fontId="27" fillId="2" borderId="16" xfId="4" applyFont="1" applyFill="1" applyBorder="1" applyAlignment="1">
      <alignment horizontal="center"/>
    </xf>
    <xf numFmtId="43" fontId="4" fillId="2" borderId="16" xfId="4" applyFont="1" applyFill="1" applyBorder="1"/>
    <xf numFmtId="43" fontId="26" fillId="5" borderId="8" xfId="4" applyFont="1" applyFill="1" applyBorder="1" applyAlignment="1">
      <alignment horizontal="center"/>
    </xf>
    <xf numFmtId="43" fontId="27" fillId="2" borderId="8" xfId="4" applyFont="1" applyFill="1" applyBorder="1" applyAlignment="1">
      <alignment horizontal="center"/>
    </xf>
    <xf numFmtId="43" fontId="26" fillId="5" borderId="21" xfId="4" applyFont="1" applyFill="1" applyBorder="1" applyAlignment="1">
      <alignment horizontal="center"/>
    </xf>
    <xf numFmtId="43" fontId="27" fillId="2" borderId="21" xfId="4" applyFont="1" applyFill="1" applyBorder="1" applyAlignment="1">
      <alignment horizontal="center"/>
    </xf>
    <xf numFmtId="43" fontId="24" fillId="2" borderId="30" xfId="4" applyFont="1" applyFill="1" applyBorder="1"/>
    <xf numFmtId="0" fontId="20" fillId="2" borderId="0" xfId="1" applyFont="1" applyFill="1" applyAlignment="1">
      <alignment wrapText="1"/>
    </xf>
    <xf numFmtId="0" fontId="15" fillId="2" borderId="2" xfId="1" applyFont="1" applyFill="1" applyBorder="1" applyAlignment="1"/>
    <xf numFmtId="0" fontId="15" fillId="2" borderId="3" xfId="1" applyFont="1" applyFill="1" applyBorder="1" applyAlignment="1"/>
    <xf numFmtId="0" fontId="15" fillId="2" borderId="4" xfId="1" applyFont="1" applyFill="1" applyBorder="1" applyAlignment="1"/>
    <xf numFmtId="0" fontId="4" fillId="2" borderId="11" xfId="1" applyFont="1" applyFill="1" applyBorder="1" applyAlignment="1">
      <alignment horizontal="center" wrapText="1"/>
    </xf>
    <xf numFmtId="0" fontId="4" fillId="2" borderId="25" xfId="1" applyFont="1" applyFill="1" applyBorder="1" applyAlignment="1">
      <alignment horizontal="center" vertical="top" wrapText="1"/>
    </xf>
    <xf numFmtId="0" fontId="4" fillId="2" borderId="6" xfId="1" applyFont="1" applyFill="1" applyBorder="1" applyAlignment="1">
      <alignment horizontal="center" wrapText="1"/>
    </xf>
    <xf numFmtId="0" fontId="4" fillId="2" borderId="25" xfId="1" applyFont="1" applyFill="1" applyBorder="1" applyAlignment="1">
      <alignment horizontal="center" wrapText="1"/>
    </xf>
    <xf numFmtId="44" fontId="4" fillId="2" borderId="12" xfId="2" applyFont="1" applyFill="1" applyBorder="1" applyAlignment="1">
      <alignment horizontal="center" wrapText="1"/>
    </xf>
    <xf numFmtId="44" fontId="4" fillId="2" borderId="31" xfId="2" applyFont="1" applyFill="1" applyBorder="1" applyAlignment="1">
      <alignment horizontal="center" wrapText="1"/>
    </xf>
    <xf numFmtId="0" fontId="4" fillId="2" borderId="0" xfId="1" applyFont="1" applyFill="1" applyAlignment="1">
      <alignment horizontal="center" wrapText="1"/>
    </xf>
    <xf numFmtId="0" fontId="4" fillId="2" borderId="7" xfId="1" applyFont="1" applyFill="1" applyBorder="1" applyAlignment="1">
      <alignment horizontal="center" vertical="top" wrapText="1"/>
    </xf>
    <xf numFmtId="0" fontId="4" fillId="2" borderId="13" xfId="1" applyFont="1" applyFill="1" applyBorder="1" applyAlignment="1">
      <alignment horizontal="center" vertical="top" wrapText="1"/>
    </xf>
    <xf numFmtId="0" fontId="4" fillId="2" borderId="15" xfId="1" applyFont="1" applyFill="1" applyBorder="1" applyAlignment="1">
      <alignment horizontal="center" vertical="top" wrapText="1"/>
    </xf>
    <xf numFmtId="44" fontId="4" fillId="2" borderId="32" xfId="2" applyFont="1" applyFill="1" applyBorder="1" applyAlignment="1">
      <alignment horizontal="center" wrapText="1"/>
    </xf>
    <xf numFmtId="43" fontId="21" fillId="6" borderId="16" xfId="4" applyFont="1" applyFill="1" applyBorder="1" applyAlignment="1">
      <alignment horizontal="center"/>
    </xf>
    <xf numFmtId="43" fontId="21" fillId="2" borderId="13" xfId="4" applyFont="1" applyFill="1" applyBorder="1" applyAlignment="1">
      <alignment horizontal="center"/>
    </xf>
    <xf numFmtId="43" fontId="4" fillId="2" borderId="32" xfId="4" applyFont="1" applyFill="1" applyBorder="1" applyAlignment="1">
      <alignment horizontal="center"/>
    </xf>
    <xf numFmtId="0" fontId="2" fillId="2" borderId="33" xfId="1" applyFill="1" applyBorder="1" applyAlignment="1">
      <alignment horizontal="center"/>
    </xf>
    <xf numFmtId="0" fontId="2" fillId="2" borderId="15" xfId="1" applyFont="1" applyFill="1" applyBorder="1"/>
    <xf numFmtId="43" fontId="21" fillId="2" borderId="15" xfId="4" applyFont="1" applyFill="1" applyBorder="1" applyAlignment="1">
      <alignment horizontal="center"/>
    </xf>
    <xf numFmtId="0" fontId="2" fillId="2" borderId="34" xfId="1" applyFill="1" applyBorder="1" applyAlignment="1">
      <alignment horizontal="center"/>
    </xf>
    <xf numFmtId="0" fontId="2" fillId="2" borderId="7" xfId="1" applyFont="1" applyFill="1" applyBorder="1"/>
    <xf numFmtId="43" fontId="21" fillId="2" borderId="7" xfId="4" applyFont="1" applyFill="1" applyBorder="1" applyAlignment="1">
      <alignment horizontal="center"/>
    </xf>
    <xf numFmtId="0" fontId="2" fillId="2" borderId="35" xfId="1" applyFill="1" applyBorder="1" applyAlignment="1">
      <alignment horizontal="right"/>
    </xf>
    <xf numFmtId="0" fontId="2" fillId="2" borderId="36" xfId="1" applyFont="1" applyFill="1" applyBorder="1"/>
    <xf numFmtId="43" fontId="21" fillId="2" borderId="36" xfId="4" applyFont="1" applyFill="1" applyBorder="1" applyAlignment="1">
      <alignment horizontal="center"/>
    </xf>
    <xf numFmtId="43" fontId="21" fillId="2" borderId="37" xfId="4" applyFont="1" applyFill="1" applyBorder="1" applyAlignment="1">
      <alignment horizontal="center"/>
    </xf>
    <xf numFmtId="0" fontId="2" fillId="2" borderId="13" xfId="1" applyFont="1" applyFill="1" applyBorder="1"/>
    <xf numFmtId="43" fontId="21" fillId="6" borderId="13" xfId="4" applyFont="1" applyFill="1" applyBorder="1" applyAlignment="1">
      <alignment horizontal="center"/>
    </xf>
    <xf numFmtId="44" fontId="23" fillId="2" borderId="38" xfId="2" applyFont="1" applyFill="1" applyBorder="1" applyAlignment="1">
      <alignment horizontal="center" vertical="top"/>
    </xf>
    <xf numFmtId="43" fontId="24" fillId="2" borderId="0" xfId="4" applyFont="1" applyFill="1" applyBorder="1" applyAlignment="1">
      <alignment horizontal="center"/>
    </xf>
    <xf numFmtId="0" fontId="4" fillId="2" borderId="0" xfId="1" applyFont="1" applyFill="1" applyAlignment="1">
      <alignment horizontal="right"/>
    </xf>
    <xf numFmtId="43" fontId="4" fillId="6" borderId="0" xfId="1" applyNumberFormat="1" applyFont="1" applyFill="1" applyAlignment="1">
      <alignment horizontal="center"/>
    </xf>
    <xf numFmtId="44" fontId="0" fillId="2" borderId="0" xfId="2" applyFont="1" applyFill="1" applyBorder="1" applyAlignment="1">
      <alignment horizontal="center"/>
    </xf>
    <xf numFmtId="43" fontId="4" fillId="0" borderId="0" xfId="1" applyNumberFormat="1" applyFont="1" applyFill="1" applyAlignment="1">
      <alignment horizontal="center"/>
    </xf>
    <xf numFmtId="0" fontId="4" fillId="2" borderId="26" xfId="1" applyFont="1" applyFill="1" applyBorder="1" applyAlignment="1">
      <alignment horizontal="center" wrapText="1"/>
    </xf>
    <xf numFmtId="0" fontId="4" fillId="2" borderId="19" xfId="1" applyFont="1" applyFill="1" applyBorder="1" applyAlignment="1">
      <alignment horizontal="center" wrapText="1"/>
    </xf>
    <xf numFmtId="0" fontId="4" fillId="2" borderId="8" xfId="1" applyFont="1" applyFill="1" applyBorder="1" applyAlignment="1">
      <alignment horizontal="center" vertical="top" wrapText="1"/>
    </xf>
    <xf numFmtId="0" fontId="4" fillId="2" borderId="28" xfId="1" applyFont="1" applyFill="1" applyBorder="1" applyAlignment="1">
      <alignment horizontal="center" wrapText="1"/>
    </xf>
    <xf numFmtId="0" fontId="4" fillId="2" borderId="15" xfId="1" applyFont="1" applyFill="1" applyBorder="1" applyAlignment="1">
      <alignment horizontal="center" wrapText="1"/>
    </xf>
    <xf numFmtId="44" fontId="4" fillId="2" borderId="13" xfId="2" applyFont="1" applyFill="1" applyBorder="1" applyAlignment="1">
      <alignment horizontal="center" wrapText="1"/>
    </xf>
    <xf numFmtId="43" fontId="21" fillId="7" borderId="16" xfId="4" applyFont="1" applyFill="1" applyBorder="1" applyAlignment="1">
      <alignment horizontal="center"/>
    </xf>
    <xf numFmtId="43" fontId="21" fillId="7" borderId="13" xfId="4" applyFont="1" applyFill="1" applyBorder="1" applyAlignment="1">
      <alignment horizontal="center"/>
    </xf>
    <xf numFmtId="43" fontId="4" fillId="2" borderId="0" xfId="4" applyFont="1" applyFill="1" applyBorder="1" applyAlignment="1">
      <alignment horizontal="center"/>
    </xf>
    <xf numFmtId="0" fontId="4" fillId="2" borderId="0" xfId="1" applyFont="1" applyFill="1" applyAlignment="1">
      <alignment horizontal="center"/>
    </xf>
    <xf numFmtId="0" fontId="2" fillId="0" borderId="0" xfId="1" applyFill="1"/>
    <xf numFmtId="0" fontId="2" fillId="0" borderId="0" xfId="1" applyFill="1" applyAlignment="1">
      <alignment horizontal="center"/>
    </xf>
    <xf numFmtId="43" fontId="2" fillId="0" borderId="0" xfId="1" applyNumberFormat="1" applyFill="1" applyAlignment="1">
      <alignment horizontal="center"/>
    </xf>
    <xf numFmtId="44" fontId="0" fillId="0" borderId="0" xfId="2" applyFont="1" applyFill="1" applyAlignment="1">
      <alignment horizontal="center"/>
    </xf>
    <xf numFmtId="44" fontId="16" fillId="0" borderId="0" xfId="2" applyFont="1" applyFill="1" applyAlignment="1">
      <alignment horizontal="center"/>
    </xf>
    <xf numFmtId="0" fontId="16" fillId="0" borderId="0" xfId="1" applyFont="1" applyFill="1"/>
    <xf numFmtId="0" fontId="22" fillId="0" borderId="0" xfId="1" applyFont="1" applyFill="1"/>
    <xf numFmtId="0" fontId="4" fillId="2" borderId="0" xfId="1" applyFont="1" applyFill="1" applyAlignment="1">
      <alignment horizontal="left"/>
    </xf>
    <xf numFmtId="0" fontId="4" fillId="2" borderId="0" xfId="1" applyFont="1" applyFill="1"/>
    <xf numFmtId="43" fontId="4" fillId="2" borderId="0" xfId="1" applyNumberFormat="1" applyFont="1" applyFill="1" applyAlignment="1">
      <alignment horizontal="center"/>
    </xf>
    <xf numFmtId="43" fontId="4" fillId="2" borderId="27" xfId="1" applyNumberFormat="1" applyFont="1" applyFill="1" applyBorder="1" applyAlignment="1">
      <alignment horizontal="center"/>
    </xf>
    <xf numFmtId="44" fontId="28" fillId="2" borderId="0" xfId="2" applyFont="1" applyFill="1" applyAlignment="1">
      <alignment horizontal="center"/>
    </xf>
    <xf numFmtId="0" fontId="2" fillId="2" borderId="16" xfId="1" applyFill="1" applyBorder="1"/>
    <xf numFmtId="0" fontId="16" fillId="2" borderId="16" xfId="4" applyNumberFormat="1" applyFont="1" applyFill="1" applyBorder="1" applyAlignment="1">
      <alignment horizontal="center"/>
    </xf>
    <xf numFmtId="0" fontId="16" fillId="2" borderId="43" xfId="4" applyNumberFormat="1" applyFont="1" applyFill="1" applyBorder="1" applyAlignment="1">
      <alignment horizontal="center"/>
    </xf>
    <xf numFmtId="0" fontId="16" fillId="2" borderId="21" xfId="4" applyNumberFormat="1" applyFont="1" applyFill="1" applyBorder="1" applyAlignment="1">
      <alignment horizontal="center"/>
    </xf>
    <xf numFmtId="43" fontId="23" fillId="2" borderId="0" xfId="4" applyFont="1" applyFill="1" applyAlignment="1">
      <alignment horizontal="center" vertical="top"/>
    </xf>
    <xf numFmtId="43" fontId="16" fillId="2" borderId="0" xfId="4" applyFont="1" applyFill="1" applyAlignment="1">
      <alignment horizontal="center"/>
    </xf>
    <xf numFmtId="0" fontId="16" fillId="2" borderId="44" xfId="4" applyNumberFormat="1" applyFont="1" applyFill="1" applyBorder="1" applyAlignment="1">
      <alignment horizontal="center"/>
    </xf>
    <xf numFmtId="0" fontId="16" fillId="2" borderId="45" xfId="4" applyNumberFormat="1" applyFont="1" applyFill="1" applyBorder="1" applyAlignment="1">
      <alignment horizontal="center"/>
    </xf>
    <xf numFmtId="0" fontId="16" fillId="2" borderId="0" xfId="1" applyFont="1" applyFill="1" applyAlignment="1">
      <alignment horizontal="center"/>
    </xf>
    <xf numFmtId="0" fontId="30" fillId="2" borderId="0" xfId="1" applyFont="1" applyFill="1"/>
    <xf numFmtId="0" fontId="15" fillId="2" borderId="11" xfId="1" applyFont="1" applyFill="1" applyBorder="1" applyAlignment="1">
      <alignment horizontal="center"/>
    </xf>
    <xf numFmtId="0" fontId="15" fillId="2" borderId="0" xfId="1" applyFont="1" applyFill="1" applyBorder="1" applyAlignment="1">
      <alignment horizontal="center"/>
    </xf>
    <xf numFmtId="0" fontId="19" fillId="2" borderId="0" xfId="1" applyFont="1" applyFill="1" applyBorder="1" applyAlignment="1">
      <alignment horizontal="center"/>
    </xf>
    <xf numFmtId="0" fontId="14" fillId="2" borderId="46" xfId="1" applyFont="1" applyFill="1" applyBorder="1" applyAlignment="1">
      <alignment horizontal="center" vertical="top" wrapText="1"/>
    </xf>
    <xf numFmtId="0" fontId="29" fillId="2" borderId="4" xfId="1" applyFont="1" applyFill="1" applyBorder="1" applyAlignment="1">
      <alignment horizontal="center" vertical="top" wrapText="1"/>
    </xf>
    <xf numFmtId="0" fontId="2" fillId="2" borderId="48" xfId="1" quotePrefix="1" applyFill="1" applyBorder="1" applyAlignment="1">
      <alignment horizontal="right"/>
    </xf>
    <xf numFmtId="44" fontId="21" fillId="2" borderId="13" xfId="2" applyFont="1" applyFill="1" applyBorder="1"/>
    <xf numFmtId="0" fontId="16" fillId="2" borderId="52" xfId="1" applyFont="1" applyFill="1" applyBorder="1"/>
    <xf numFmtId="43" fontId="21" fillId="2" borderId="16" xfId="4" applyFont="1" applyFill="1" applyBorder="1"/>
    <xf numFmtId="44" fontId="0" fillId="2" borderId="49" xfId="2" applyFont="1" applyFill="1" applyBorder="1" applyAlignment="1">
      <alignment horizontal="center"/>
    </xf>
    <xf numFmtId="44" fontId="16" fillId="2" borderId="49" xfId="2" applyFont="1" applyFill="1" applyBorder="1" applyAlignment="1">
      <alignment horizontal="center"/>
    </xf>
    <xf numFmtId="44" fontId="24" fillId="2" borderId="16" xfId="2" applyFont="1" applyFill="1" applyBorder="1"/>
    <xf numFmtId="0" fontId="2" fillId="3" borderId="49" xfId="1" applyFill="1" applyBorder="1" applyAlignment="1">
      <alignment horizontal="center"/>
    </xf>
    <xf numFmtId="43" fontId="26" fillId="9" borderId="16" xfId="4" applyFont="1" applyFill="1" applyBorder="1"/>
    <xf numFmtId="0" fontId="31" fillId="10" borderId="48" xfId="1" quotePrefix="1" applyFont="1" applyFill="1" applyBorder="1" applyAlignment="1">
      <alignment horizontal="right"/>
    </xf>
    <xf numFmtId="0" fontId="31" fillId="10" borderId="53" xfId="1" applyFont="1" applyFill="1" applyBorder="1" applyAlignment="1">
      <alignment horizontal="left"/>
    </xf>
    <xf numFmtId="0" fontId="31" fillId="10" borderId="55" xfId="1" applyFont="1" applyFill="1" applyBorder="1" applyAlignment="1">
      <alignment horizontal="left"/>
    </xf>
    <xf numFmtId="43" fontId="31" fillId="10" borderId="16" xfId="4" applyFont="1" applyFill="1" applyBorder="1" applyAlignment="1">
      <alignment horizontal="center"/>
    </xf>
    <xf numFmtId="0" fontId="2" fillId="2" borderId="58" xfId="1" applyFill="1" applyBorder="1" applyAlignment="1">
      <alignment horizontal="right"/>
    </xf>
    <xf numFmtId="0" fontId="2" fillId="4" borderId="53" xfId="1" applyFill="1" applyBorder="1" applyAlignment="1">
      <alignment horizontal="center"/>
    </xf>
    <xf numFmtId="0" fontId="16" fillId="2" borderId="59" xfId="1" applyFont="1" applyFill="1" applyBorder="1"/>
    <xf numFmtId="0" fontId="2" fillId="2" borderId="11" xfId="1" quotePrefix="1" applyFill="1" applyBorder="1" applyAlignment="1">
      <alignment horizontal="right"/>
    </xf>
    <xf numFmtId="44" fontId="24" fillId="2" borderId="62" xfId="1" applyNumberFormat="1" applyFont="1" applyFill="1" applyBorder="1"/>
    <xf numFmtId="0" fontId="16" fillId="2" borderId="63" xfId="1" applyFont="1" applyFill="1" applyBorder="1"/>
    <xf numFmtId="0" fontId="2" fillId="2" borderId="5" xfId="1" quotePrefix="1" applyFill="1" applyBorder="1" applyAlignment="1">
      <alignment horizontal="right"/>
    </xf>
    <xf numFmtId="10" fontId="0" fillId="2" borderId="9" xfId="3" applyNumberFormat="1" applyFont="1" applyFill="1" applyBorder="1"/>
    <xf numFmtId="0" fontId="16" fillId="2" borderId="64" xfId="1" applyFont="1" applyFill="1" applyBorder="1"/>
    <xf numFmtId="44" fontId="2" fillId="2" borderId="0" xfId="1" applyNumberFormat="1" applyFill="1"/>
    <xf numFmtId="0" fontId="2" fillId="2" borderId="65" xfId="1" quotePrefix="1" applyFill="1" applyBorder="1" applyAlignment="1">
      <alignment horizontal="right"/>
    </xf>
    <xf numFmtId="0" fontId="26" fillId="5" borderId="1" xfId="1" applyFont="1" applyFill="1" applyBorder="1" applyAlignment="1">
      <alignment horizontal="center"/>
    </xf>
    <xf numFmtId="0" fontId="16" fillId="2" borderId="44" xfId="1" applyFont="1" applyFill="1" applyBorder="1"/>
    <xf numFmtId="0" fontId="2" fillId="2" borderId="67" xfId="1" quotePrefix="1" applyFill="1" applyBorder="1" applyAlignment="1">
      <alignment horizontal="right"/>
    </xf>
    <xf numFmtId="0" fontId="16" fillId="2" borderId="70" xfId="1" applyFont="1" applyFill="1" applyBorder="1"/>
    <xf numFmtId="0" fontId="2" fillId="2" borderId="58" xfId="1" quotePrefix="1" applyFill="1" applyBorder="1" applyAlignment="1">
      <alignment horizontal="right"/>
    </xf>
    <xf numFmtId="10" fontId="4" fillId="2" borderId="16" xfId="1" applyNumberFormat="1" applyFont="1" applyFill="1" applyBorder="1"/>
    <xf numFmtId="0" fontId="16" fillId="2" borderId="41" xfId="1" applyFont="1" applyFill="1" applyBorder="1"/>
    <xf numFmtId="10" fontId="4" fillId="2" borderId="16" xfId="1" applyNumberFormat="1" applyFont="1" applyFill="1" applyBorder="1" applyAlignment="1">
      <alignment horizontal="right"/>
    </xf>
    <xf numFmtId="44" fontId="4" fillId="2" borderId="16" xfId="1" applyNumberFormat="1" applyFont="1" applyFill="1" applyBorder="1"/>
    <xf numFmtId="0" fontId="2" fillId="2" borderId="71" xfId="1" quotePrefix="1" applyFill="1" applyBorder="1" applyAlignment="1">
      <alignment horizontal="right"/>
    </xf>
    <xf numFmtId="44" fontId="4" fillId="2" borderId="21" xfId="1" applyNumberFormat="1" applyFont="1" applyFill="1" applyBorder="1" applyAlignment="1">
      <alignment horizontal="center"/>
    </xf>
    <xf numFmtId="0" fontId="16" fillId="2" borderId="45" xfId="1" applyFont="1" applyFill="1" applyBorder="1"/>
    <xf numFmtId="0" fontId="13" fillId="2" borderId="0" xfId="1" applyFont="1" applyFill="1" applyBorder="1"/>
    <xf numFmtId="0" fontId="13" fillId="2" borderId="0" xfId="1" quotePrefix="1" applyFont="1" applyFill="1" applyAlignment="1">
      <alignment horizontal="center"/>
    </xf>
    <xf numFmtId="44" fontId="13" fillId="2" borderId="0" xfId="2" applyFont="1" applyFill="1" applyBorder="1" applyAlignment="1"/>
    <xf numFmtId="44" fontId="13" fillId="2" borderId="0" xfId="2" applyFont="1" applyFill="1" applyBorder="1" applyAlignment="1">
      <alignment horizontal="left"/>
    </xf>
    <xf numFmtId="0" fontId="15" fillId="2" borderId="0" xfId="1" applyFont="1" applyFill="1" applyBorder="1" applyAlignment="1"/>
    <xf numFmtId="0" fontId="16" fillId="2" borderId="72" xfId="4" applyNumberFormat="1" applyFont="1" applyFill="1" applyBorder="1" applyAlignment="1">
      <alignment horizontal="center"/>
    </xf>
    <xf numFmtId="43" fontId="4" fillId="2" borderId="23" xfId="4" applyFont="1" applyFill="1" applyBorder="1"/>
    <xf numFmtId="0" fontId="2" fillId="2" borderId="46" xfId="1" applyFill="1" applyBorder="1"/>
    <xf numFmtId="0" fontId="29" fillId="2" borderId="73" xfId="1" applyFont="1" applyFill="1" applyBorder="1" applyAlignment="1">
      <alignment horizontal="center" vertical="top" wrapText="1"/>
    </xf>
    <xf numFmtId="0" fontId="16" fillId="2" borderId="74" xfId="1" applyFont="1" applyFill="1" applyBorder="1"/>
    <xf numFmtId="0" fontId="16" fillId="2" borderId="77" xfId="1" applyFont="1" applyFill="1" applyBorder="1"/>
    <xf numFmtId="0" fontId="2" fillId="2" borderId="51" xfId="1" applyFill="1" applyBorder="1"/>
    <xf numFmtId="44" fontId="24" fillId="2" borderId="17" xfId="2" applyFont="1" applyFill="1" applyBorder="1"/>
    <xf numFmtId="0" fontId="2" fillId="2" borderId="53" xfId="1" applyFill="1" applyBorder="1"/>
    <xf numFmtId="0" fontId="2" fillId="2" borderId="55" xfId="1" applyFill="1" applyBorder="1"/>
    <xf numFmtId="0" fontId="16" fillId="2" borderId="78" xfId="1" applyFont="1" applyFill="1" applyBorder="1"/>
    <xf numFmtId="0" fontId="2" fillId="2" borderId="80" xfId="1" applyFill="1" applyBorder="1"/>
    <xf numFmtId="0" fontId="2" fillId="2" borderId="81" xfId="1" applyFill="1" applyBorder="1"/>
    <xf numFmtId="10" fontId="26" fillId="5" borderId="82" xfId="3" applyNumberFormat="1" applyFont="1" applyFill="1" applyBorder="1"/>
    <xf numFmtId="0" fontId="2" fillId="2" borderId="54" xfId="1" applyFill="1" applyBorder="1"/>
    <xf numFmtId="0" fontId="16" fillId="2" borderId="54" xfId="4" applyNumberFormat="1" applyFont="1" applyFill="1" applyBorder="1" applyAlignment="1">
      <alignment horizontal="center"/>
    </xf>
    <xf numFmtId="0" fontId="2" fillId="2" borderId="60" xfId="1" applyFill="1" applyBorder="1"/>
    <xf numFmtId="0" fontId="2" fillId="2" borderId="83" xfId="1" applyFill="1" applyBorder="1"/>
    <xf numFmtId="0" fontId="2" fillId="2" borderId="21" xfId="1" applyFill="1" applyBorder="1" applyAlignment="1">
      <alignment horizontal="center"/>
    </xf>
    <xf numFmtId="0" fontId="24" fillId="2" borderId="46" xfId="1" applyFont="1" applyFill="1" applyBorder="1" applyAlignment="1">
      <alignment horizontal="center" vertical="top" wrapText="1"/>
    </xf>
    <xf numFmtId="0" fontId="16" fillId="2" borderId="13" xfId="1" applyFont="1" applyFill="1" applyBorder="1" applyAlignment="1">
      <alignment horizontal="center"/>
    </xf>
    <xf numFmtId="0" fontId="29" fillId="2" borderId="16" xfId="1" applyFont="1" applyFill="1" applyBorder="1" applyAlignment="1">
      <alignment horizontal="center" wrapText="1"/>
    </xf>
    <xf numFmtId="44" fontId="4" fillId="2" borderId="16" xfId="2" applyFont="1" applyFill="1" applyBorder="1" applyAlignment="1">
      <alignment horizontal="center" wrapText="1"/>
    </xf>
    <xf numFmtId="43" fontId="24" fillId="2" borderId="20" xfId="4" applyFont="1" applyFill="1" applyBorder="1"/>
    <xf numFmtId="43" fontId="24" fillId="2" borderId="21" xfId="4" applyFont="1" applyFill="1" applyBorder="1"/>
    <xf numFmtId="43" fontId="16" fillId="2" borderId="0" xfId="4" applyFont="1" applyFill="1" applyAlignment="1">
      <alignment horizontal="center" vertical="top"/>
    </xf>
    <xf numFmtId="44" fontId="16" fillId="2" borderId="0" xfId="2" applyFont="1" applyFill="1" applyAlignment="1">
      <alignment horizontal="center" vertical="top"/>
    </xf>
    <xf numFmtId="44" fontId="33" fillId="2" borderId="0" xfId="2" applyFont="1" applyFill="1" applyAlignment="1">
      <alignment horizontal="center"/>
    </xf>
    <xf numFmtId="0" fontId="34" fillId="2" borderId="0" xfId="1" applyFont="1" applyFill="1"/>
    <xf numFmtId="44" fontId="0" fillId="2" borderId="10" xfId="2" applyFont="1" applyFill="1" applyBorder="1" applyAlignment="1">
      <alignment horizontal="center"/>
    </xf>
    <xf numFmtId="0" fontId="2" fillId="2" borderId="79" xfId="1" applyFill="1" applyBorder="1"/>
    <xf numFmtId="0" fontId="2" fillId="2" borderId="81" xfId="1" applyFont="1" applyFill="1" applyBorder="1"/>
    <xf numFmtId="0" fontId="2" fillId="2" borderId="54" xfId="1" applyFont="1" applyFill="1" applyBorder="1"/>
    <xf numFmtId="0" fontId="2" fillId="2" borderId="83" xfId="1" applyFont="1" applyFill="1" applyBorder="1"/>
    <xf numFmtId="0" fontId="2" fillId="2" borderId="39" xfId="1" applyFill="1" applyBorder="1"/>
    <xf numFmtId="0" fontId="2" fillId="2" borderId="39" xfId="1" applyFill="1" applyBorder="1" applyAlignment="1">
      <alignment horizontal="center"/>
    </xf>
    <xf numFmtId="0" fontId="16" fillId="2" borderId="39" xfId="1" applyFont="1" applyFill="1" applyBorder="1" applyAlignment="1">
      <alignment horizontal="center"/>
    </xf>
    <xf numFmtId="44" fontId="0" fillId="2" borderId="39" xfId="2" applyFont="1" applyFill="1" applyBorder="1" applyAlignment="1">
      <alignment horizontal="center"/>
    </xf>
    <xf numFmtId="44" fontId="16" fillId="2" borderId="39" xfId="2" applyFont="1" applyFill="1" applyBorder="1" applyAlignment="1">
      <alignment horizontal="center"/>
    </xf>
    <xf numFmtId="0" fontId="2" fillId="2" borderId="0" xfId="1" applyFill="1" applyBorder="1"/>
    <xf numFmtId="0" fontId="2" fillId="2" borderId="50" xfId="1" applyFont="1" applyFill="1" applyBorder="1"/>
    <xf numFmtId="0" fontId="2" fillId="2" borderId="32" xfId="1" applyFont="1" applyFill="1" applyBorder="1"/>
    <xf numFmtId="0" fontId="2" fillId="2" borderId="84" xfId="1" applyFont="1" applyFill="1" applyBorder="1"/>
    <xf numFmtId="43" fontId="24" fillId="2" borderId="21" xfId="4" applyFont="1" applyFill="1" applyBorder="1" applyAlignment="1">
      <alignment horizontal="center"/>
    </xf>
    <xf numFmtId="0" fontId="27" fillId="2" borderId="50" xfId="2" applyNumberFormat="1" applyFont="1" applyFill="1" applyBorder="1" applyAlignment="1">
      <alignment horizontal="left"/>
    </xf>
    <xf numFmtId="0" fontId="27" fillId="2" borderId="54" xfId="2" applyNumberFormat="1" applyFont="1" applyFill="1" applyBorder="1" applyAlignment="1">
      <alignment horizontal="left"/>
    </xf>
    <xf numFmtId="0" fontId="27" fillId="2" borderId="76" xfId="2" applyNumberFormat="1" applyFont="1" applyFill="1" applyBorder="1" applyAlignment="1">
      <alignment horizontal="left"/>
    </xf>
    <xf numFmtId="0" fontId="27" fillId="2" borderId="50" xfId="2" applyNumberFormat="1" applyFont="1" applyFill="1" applyBorder="1" applyAlignment="1">
      <alignment horizontal="center"/>
    </xf>
    <xf numFmtId="0" fontId="27" fillId="2" borderId="54" xfId="2" applyNumberFormat="1" applyFont="1" applyFill="1" applyBorder="1" applyAlignment="1">
      <alignment horizontal="center"/>
    </xf>
    <xf numFmtId="0" fontId="27" fillId="2" borderId="56" xfId="2" applyNumberFormat="1" applyFont="1" applyFill="1" applyBorder="1" applyAlignment="1">
      <alignment horizontal="center"/>
    </xf>
    <xf numFmtId="0" fontId="2" fillId="3" borderId="54" xfId="1" applyFont="1" applyFill="1" applyBorder="1"/>
    <xf numFmtId="0" fontId="2" fillId="3" borderId="55" xfId="1" applyFill="1" applyBorder="1"/>
    <xf numFmtId="43" fontId="31" fillId="2" borderId="17" xfId="4" applyFont="1" applyFill="1" applyBorder="1" applyAlignment="1">
      <alignment horizontal="center"/>
    </xf>
    <xf numFmtId="43" fontId="31" fillId="2" borderId="16" xfId="4" applyFont="1" applyFill="1" applyBorder="1" applyAlignment="1">
      <alignment horizontal="center"/>
    </xf>
    <xf numFmtId="0" fontId="26" fillId="5" borderId="21" xfId="1" applyFont="1" applyFill="1" applyBorder="1" applyAlignment="1">
      <alignment horizontal="center"/>
    </xf>
    <xf numFmtId="0" fontId="35" fillId="2" borderId="0" xfId="1" applyFont="1" applyFill="1"/>
    <xf numFmtId="44" fontId="35" fillId="2" borderId="32" xfId="2" applyFont="1" applyFill="1" applyBorder="1" applyAlignment="1">
      <alignment horizontal="center" wrapText="1"/>
    </xf>
    <xf numFmtId="43" fontId="21" fillId="12" borderId="16" xfId="4" applyFont="1" applyFill="1" applyBorder="1" applyAlignment="1">
      <alignment horizontal="center"/>
    </xf>
    <xf numFmtId="43" fontId="21" fillId="12" borderId="21" xfId="4" applyFont="1" applyFill="1" applyBorder="1" applyAlignment="1">
      <alignment horizontal="center"/>
    </xf>
    <xf numFmtId="43" fontId="26" fillId="12" borderId="16" xfId="4" applyFont="1" applyFill="1" applyBorder="1" applyAlignment="1">
      <alignment horizontal="center"/>
    </xf>
    <xf numFmtId="43" fontId="26" fillId="12" borderId="21" xfId="4" applyFont="1" applyFill="1" applyBorder="1" applyAlignment="1">
      <alignment horizontal="center"/>
    </xf>
    <xf numFmtId="43" fontId="27" fillId="8" borderId="16" xfId="4" applyFont="1" applyFill="1" applyBorder="1" applyAlignment="1">
      <alignment horizontal="center"/>
    </xf>
    <xf numFmtId="43" fontId="27" fillId="8" borderId="21" xfId="4" applyFont="1" applyFill="1" applyBorder="1" applyAlignment="1">
      <alignment horizontal="center"/>
    </xf>
    <xf numFmtId="44" fontId="21" fillId="12" borderId="75" xfId="2" applyFont="1" applyFill="1" applyBorder="1"/>
    <xf numFmtId="44" fontId="21" fillId="12" borderId="16" xfId="2" applyFont="1" applyFill="1" applyBorder="1"/>
    <xf numFmtId="43" fontId="21" fillId="12" borderId="75" xfId="4" applyFont="1" applyFill="1" applyBorder="1"/>
    <xf numFmtId="43" fontId="21" fillId="12" borderId="16" xfId="4" applyFont="1" applyFill="1" applyBorder="1"/>
    <xf numFmtId="43" fontId="26" fillId="8" borderId="17" xfId="4" applyFont="1" applyFill="1" applyBorder="1"/>
    <xf numFmtId="43" fontId="26" fillId="8" borderId="16" xfId="4" applyFont="1" applyFill="1" applyBorder="1"/>
    <xf numFmtId="0" fontId="2" fillId="13" borderId="54" xfId="1" applyFont="1" applyFill="1" applyBorder="1"/>
    <xf numFmtId="0" fontId="2" fillId="13" borderId="55" xfId="1" applyFill="1" applyBorder="1"/>
    <xf numFmtId="43" fontId="21" fillId="12" borderId="17" xfId="4" applyFont="1" applyFill="1" applyBorder="1"/>
    <xf numFmtId="43" fontId="26" fillId="11" borderId="33" xfId="4" applyFont="1" applyFill="1" applyBorder="1"/>
    <xf numFmtId="43" fontId="26" fillId="11" borderId="16" xfId="4" applyFont="1" applyFill="1" applyBorder="1"/>
    <xf numFmtId="44" fontId="14" fillId="2" borderId="0" xfId="1" applyNumberFormat="1" applyFont="1" applyFill="1" applyBorder="1" applyAlignment="1">
      <alignment horizontal="center"/>
    </xf>
    <xf numFmtId="10" fontId="0" fillId="2" borderId="0" xfId="3" applyNumberFormat="1" applyFont="1" applyFill="1" applyBorder="1"/>
    <xf numFmtId="0" fontId="2" fillId="2" borderId="21" xfId="1" applyFill="1" applyBorder="1" applyAlignment="1">
      <alignment horizontal="center"/>
    </xf>
    <xf numFmtId="0" fontId="2" fillId="2" borderId="16" xfId="1" applyFill="1" applyBorder="1" applyAlignment="1">
      <alignment horizontal="center"/>
    </xf>
    <xf numFmtId="0" fontId="27" fillId="0" borderId="0" xfId="0" applyFont="1"/>
    <xf numFmtId="0" fontId="13" fillId="2" borderId="0" xfId="1" applyFont="1" applyFill="1" applyAlignment="1"/>
    <xf numFmtId="0" fontId="37" fillId="2" borderId="0" xfId="1" applyFont="1" applyFill="1"/>
    <xf numFmtId="44" fontId="38" fillId="2" borderId="0" xfId="2" applyFont="1" applyFill="1" applyAlignment="1">
      <alignment horizontal="center"/>
    </xf>
    <xf numFmtId="44" fontId="37" fillId="2" borderId="0" xfId="2" applyFont="1" applyFill="1" applyAlignment="1">
      <alignment horizontal="center"/>
    </xf>
    <xf numFmtId="0" fontId="37" fillId="2" borderId="0" xfId="1" applyFont="1" applyFill="1" applyBorder="1"/>
    <xf numFmtId="44" fontId="36" fillId="2" borderId="0" xfId="1" applyNumberFormat="1" applyFont="1" applyFill="1" applyBorder="1" applyAlignment="1"/>
    <xf numFmtId="44" fontId="37" fillId="2" borderId="0" xfId="2" applyFont="1" applyFill="1" applyBorder="1" applyAlignment="1"/>
    <xf numFmtId="44" fontId="39" fillId="2" borderId="0" xfId="2" applyFont="1" applyFill="1" applyAlignment="1">
      <alignment horizontal="center"/>
    </xf>
    <xf numFmtId="44" fontId="37" fillId="2" borderId="0" xfId="1" applyNumberFormat="1" applyFont="1" applyFill="1"/>
    <xf numFmtId="10" fontId="37" fillId="2" borderId="0" xfId="1" applyNumberFormat="1" applyFont="1" applyFill="1" applyBorder="1" applyAlignment="1">
      <alignment horizontal="center"/>
    </xf>
    <xf numFmtId="44" fontId="37" fillId="2" borderId="0" xfId="2" applyFont="1" applyFill="1" applyBorder="1" applyAlignment="1">
      <alignment horizontal="left"/>
    </xf>
    <xf numFmtId="44" fontId="37" fillId="2" borderId="1" xfId="2" applyFont="1" applyFill="1" applyBorder="1" applyAlignment="1"/>
    <xf numFmtId="0" fontId="37" fillId="2" borderId="0" xfId="1" applyFont="1" applyFill="1" applyAlignment="1">
      <alignment horizontal="center"/>
    </xf>
    <xf numFmtId="44" fontId="38" fillId="2" borderId="0" xfId="2" applyFont="1" applyFill="1"/>
    <xf numFmtId="0" fontId="16" fillId="2" borderId="8" xfId="4" applyNumberFormat="1" applyFont="1" applyFill="1" applyBorder="1" applyAlignment="1">
      <alignment horizontal="center"/>
    </xf>
    <xf numFmtId="43" fontId="21" fillId="12" borderId="8" xfId="4" applyFont="1" applyFill="1" applyBorder="1" applyAlignment="1">
      <alignment horizontal="center"/>
    </xf>
    <xf numFmtId="0" fontId="40" fillId="2" borderId="16" xfId="1" applyFont="1" applyFill="1" applyBorder="1" applyAlignment="1">
      <alignment horizontal="center"/>
    </xf>
    <xf numFmtId="0" fontId="40" fillId="2" borderId="16" xfId="1" applyFont="1" applyFill="1" applyBorder="1"/>
    <xf numFmtId="0" fontId="40" fillId="2" borderId="8" xfId="1" applyFont="1" applyFill="1" applyBorder="1"/>
    <xf numFmtId="0" fontId="40" fillId="2" borderId="8" xfId="1" applyFont="1" applyFill="1" applyBorder="1" applyAlignment="1">
      <alignment horizontal="center"/>
    </xf>
    <xf numFmtId="43" fontId="40" fillId="0" borderId="16" xfId="4" applyFont="1" applyFill="1" applyBorder="1" applyAlignment="1">
      <alignment horizontal="center"/>
    </xf>
    <xf numFmtId="43" fontId="21" fillId="0" borderId="16" xfId="4" applyFont="1" applyFill="1" applyBorder="1" applyAlignment="1">
      <alignment horizontal="center"/>
    </xf>
    <xf numFmtId="43" fontId="21" fillId="0" borderId="21" xfId="4" applyFont="1" applyFill="1" applyBorder="1" applyAlignment="1">
      <alignment horizontal="center"/>
    </xf>
    <xf numFmtId="43" fontId="21" fillId="0" borderId="8" xfId="4" applyFont="1" applyFill="1" applyBorder="1" applyAlignment="1">
      <alignment horizontal="center"/>
    </xf>
    <xf numFmtId="43" fontId="26" fillId="12" borderId="8" xfId="4" applyFont="1" applyFill="1" applyBorder="1" applyAlignment="1">
      <alignment horizontal="center"/>
    </xf>
    <xf numFmtId="43" fontId="21" fillId="7" borderId="8" xfId="4" applyFont="1" applyFill="1" applyBorder="1" applyAlignment="1">
      <alignment horizontal="center"/>
    </xf>
    <xf numFmtId="43" fontId="21" fillId="7" borderId="21" xfId="4" applyFont="1" applyFill="1" applyBorder="1" applyAlignment="1">
      <alignment horizontal="center"/>
    </xf>
    <xf numFmtId="43" fontId="21" fillId="7" borderId="18" xfId="4" applyFont="1" applyFill="1" applyBorder="1" applyAlignment="1">
      <alignment horizontal="center"/>
    </xf>
    <xf numFmtId="43" fontId="21" fillId="7" borderId="19" xfId="4" applyFont="1" applyFill="1" applyBorder="1" applyAlignment="1">
      <alignment horizontal="center"/>
    </xf>
    <xf numFmtId="43" fontId="21" fillId="7" borderId="22" xfId="4" applyFont="1" applyFill="1" applyBorder="1" applyAlignment="1">
      <alignment horizontal="center"/>
    </xf>
    <xf numFmtId="43" fontId="3" fillId="7" borderId="18" xfId="4" applyFont="1" applyFill="1" applyBorder="1" applyAlignment="1">
      <alignment horizontal="center"/>
    </xf>
    <xf numFmtId="43" fontId="21" fillId="7" borderId="12" xfId="4" applyFont="1" applyFill="1" applyBorder="1" applyAlignment="1">
      <alignment horizontal="center"/>
    </xf>
    <xf numFmtId="43" fontId="21" fillId="7" borderId="15" xfId="4" applyFont="1" applyFill="1" applyBorder="1" applyAlignment="1">
      <alignment horizontal="center"/>
    </xf>
    <xf numFmtId="43" fontId="21" fillId="7" borderId="7" xfId="4" applyFont="1" applyFill="1" applyBorder="1" applyAlignment="1">
      <alignment horizontal="center"/>
    </xf>
    <xf numFmtId="0" fontId="2" fillId="7" borderId="0" xfId="1" applyFill="1"/>
    <xf numFmtId="0" fontId="0" fillId="0" borderId="0" xfId="0" quotePrefix="1" applyFont="1"/>
    <xf numFmtId="0" fontId="31" fillId="0" borderId="0" xfId="0" applyFont="1"/>
    <xf numFmtId="0" fontId="42" fillId="0" borderId="0" xfId="0" applyFont="1"/>
    <xf numFmtId="0" fontId="43" fillId="0" borderId="0" xfId="0" applyFont="1"/>
    <xf numFmtId="0" fontId="44" fillId="0" borderId="0" xfId="0" applyFont="1"/>
    <xf numFmtId="0" fontId="27" fillId="0" borderId="0" xfId="0" quotePrefix="1" applyFont="1" applyAlignment="1">
      <alignment horizontal="left" indent="2"/>
    </xf>
    <xf numFmtId="0" fontId="27" fillId="0" borderId="0" xfId="0" applyFont="1" applyAlignment="1">
      <alignment horizontal="left" indent="2"/>
    </xf>
    <xf numFmtId="0" fontId="27" fillId="0" borderId="0" xfId="0" quotePrefix="1" applyFont="1" applyFill="1" applyAlignment="1">
      <alignment horizontal="left" indent="2"/>
    </xf>
    <xf numFmtId="0" fontId="31" fillId="0" borderId="0" xfId="0" applyFont="1" applyFill="1"/>
    <xf numFmtId="0" fontId="27" fillId="0" borderId="0" xfId="0" applyFont="1" applyFill="1" applyAlignment="1">
      <alignment horizontal="left" indent="2"/>
    </xf>
    <xf numFmtId="0" fontId="27" fillId="6" borderId="0" xfId="0" applyFont="1" applyFill="1"/>
    <xf numFmtId="0" fontId="45" fillId="0" borderId="0" xfId="0" applyFont="1" applyAlignment="1">
      <alignment vertical="center"/>
    </xf>
    <xf numFmtId="0" fontId="45" fillId="0" borderId="0" xfId="0" applyFont="1" applyAlignment="1">
      <alignment horizontal="left" vertical="center" wrapText="1"/>
    </xf>
    <xf numFmtId="0" fontId="13" fillId="2" borderId="0" xfId="1" applyFont="1" applyFill="1" applyAlignment="1">
      <alignment horizontal="right"/>
    </xf>
    <xf numFmtId="0" fontId="13" fillId="2" borderId="0" xfId="1" applyFont="1" applyFill="1" applyAlignment="1">
      <alignment horizontal="left"/>
    </xf>
    <xf numFmtId="0" fontId="13" fillId="2" borderId="0" xfId="1" applyFont="1" applyFill="1" applyAlignment="1">
      <alignment horizontal="center"/>
    </xf>
    <xf numFmtId="0" fontId="16" fillId="2" borderId="28" xfId="1" quotePrefix="1" applyFont="1" applyFill="1" applyBorder="1" applyAlignment="1">
      <alignment horizontal="center"/>
    </xf>
    <xf numFmtId="0" fontId="16" fillId="2" borderId="15" xfId="1" quotePrefix="1" applyFont="1" applyFill="1" applyBorder="1" applyAlignment="1">
      <alignment horizontal="center"/>
    </xf>
    <xf numFmtId="0" fontId="4" fillId="2" borderId="31" xfId="1" applyFont="1" applyFill="1" applyBorder="1" applyAlignment="1">
      <alignment horizontal="center" wrapText="1"/>
    </xf>
    <xf numFmtId="0" fontId="4" fillId="2" borderId="6" xfId="1" applyFont="1" applyFill="1" applyBorder="1" applyAlignment="1">
      <alignment horizontal="center" wrapText="1"/>
    </xf>
    <xf numFmtId="0" fontId="15" fillId="2" borderId="2" xfId="1" applyFont="1" applyFill="1" applyBorder="1" applyAlignment="1">
      <alignment horizontal="center"/>
    </xf>
    <xf numFmtId="0" fontId="15" fillId="2" borderId="3" xfId="1" applyFont="1" applyFill="1" applyBorder="1" applyAlignment="1">
      <alignment horizontal="center"/>
    </xf>
    <xf numFmtId="0" fontId="15" fillId="2" borderId="4" xfId="1" applyFont="1" applyFill="1" applyBorder="1" applyAlignment="1">
      <alignment horizontal="center"/>
    </xf>
    <xf numFmtId="0" fontId="29" fillId="2" borderId="25" xfId="1" applyFont="1" applyFill="1" applyBorder="1" applyAlignment="1">
      <alignment horizontal="center" wrapText="1"/>
    </xf>
    <xf numFmtId="0" fontId="29" fillId="2" borderId="13" xfId="1" applyFont="1" applyFill="1" applyBorder="1" applyAlignment="1">
      <alignment horizontal="center" wrapText="1"/>
    </xf>
    <xf numFmtId="44" fontId="4" fillId="2" borderId="26" xfId="2" applyFont="1" applyFill="1" applyBorder="1" applyAlignment="1">
      <alignment horizontal="center" wrapText="1"/>
    </xf>
    <xf numFmtId="44" fontId="4" fillId="2" borderId="19" xfId="2" applyFont="1" applyFill="1" applyBorder="1" applyAlignment="1">
      <alignment horizontal="center" wrapText="1"/>
    </xf>
    <xf numFmtId="0" fontId="29" fillId="2" borderId="8" xfId="1" applyFont="1" applyFill="1" applyBorder="1" applyAlignment="1">
      <alignment horizontal="center" wrapText="1"/>
    </xf>
    <xf numFmtId="0" fontId="29" fillId="2" borderId="12" xfId="1" applyFont="1" applyFill="1" applyBorder="1" applyAlignment="1">
      <alignment horizontal="center" wrapText="1"/>
    </xf>
    <xf numFmtId="44" fontId="2" fillId="2" borderId="32" xfId="2" applyFont="1" applyFill="1" applyBorder="1" applyAlignment="1">
      <alignment horizontal="center" wrapText="1"/>
    </xf>
    <xf numFmtId="44" fontId="2" fillId="2" borderId="7" xfId="2" applyFont="1" applyFill="1" applyBorder="1" applyAlignment="1">
      <alignment horizontal="center" wrapText="1"/>
    </xf>
    <xf numFmtId="43" fontId="31" fillId="10" borderId="32" xfId="4" applyFont="1" applyFill="1" applyBorder="1" applyAlignment="1">
      <alignment horizontal="center"/>
    </xf>
    <xf numFmtId="43" fontId="31" fillId="10" borderId="7" xfId="4" applyFont="1" applyFill="1" applyBorder="1" applyAlignment="1">
      <alignment horizontal="center"/>
    </xf>
    <xf numFmtId="0" fontId="4" fillId="2" borderId="26" xfId="1" applyFont="1" applyFill="1" applyBorder="1" applyAlignment="1">
      <alignment horizontal="center" wrapText="1"/>
    </xf>
    <xf numFmtId="0" fontId="4" fillId="2" borderId="19" xfId="1" applyFont="1" applyFill="1" applyBorder="1" applyAlignment="1">
      <alignment horizontal="center" wrapText="1"/>
    </xf>
    <xf numFmtId="0" fontId="2" fillId="2" borderId="32" xfId="1" applyFont="1" applyFill="1" applyBorder="1" applyAlignment="1">
      <alignment horizontal="center" wrapText="1"/>
    </xf>
    <xf numFmtId="0" fontId="2" fillId="2" borderId="7" xfId="1" applyFont="1" applyFill="1" applyBorder="1" applyAlignment="1">
      <alignment horizontal="center" wrapText="1"/>
    </xf>
    <xf numFmtId="0" fontId="29" fillId="2" borderId="70" xfId="1" applyFont="1" applyFill="1" applyBorder="1" applyAlignment="1">
      <alignment horizontal="center" wrapText="1"/>
    </xf>
    <xf numFmtId="0" fontId="29" fillId="2" borderId="41" xfId="1" applyFont="1" applyFill="1" applyBorder="1" applyAlignment="1">
      <alignment horizontal="center" wrapText="1"/>
    </xf>
    <xf numFmtId="0" fontId="29" fillId="2" borderId="42" xfId="1" applyFont="1" applyFill="1" applyBorder="1" applyAlignment="1">
      <alignment horizontal="center" wrapText="1"/>
    </xf>
    <xf numFmtId="0" fontId="32" fillId="13" borderId="28" xfId="1" applyFont="1" applyFill="1" applyBorder="1" applyAlignment="1">
      <alignment horizontal="center"/>
    </xf>
    <xf numFmtId="0" fontId="32" fillId="13" borderId="15" xfId="1" applyFont="1" applyFill="1" applyBorder="1" applyAlignment="1">
      <alignment horizontal="center"/>
    </xf>
    <xf numFmtId="44" fontId="4" fillId="2" borderId="23" xfId="2" applyFont="1" applyFill="1" applyBorder="1" applyAlignment="1">
      <alignment horizontal="center" wrapText="1"/>
    </xf>
    <xf numFmtId="44" fontId="4" fillId="2" borderId="18" xfId="2" applyFont="1" applyFill="1" applyBorder="1" applyAlignment="1">
      <alignment horizontal="center" wrapText="1"/>
    </xf>
    <xf numFmtId="0" fontId="16" fillId="3" borderId="28" xfId="1" applyFont="1" applyFill="1" applyBorder="1" applyAlignment="1">
      <alignment horizontal="center"/>
    </xf>
    <xf numFmtId="0" fontId="16" fillId="3" borderId="15" xfId="1" applyFont="1" applyFill="1" applyBorder="1" applyAlignment="1">
      <alignment horizontal="center"/>
    </xf>
    <xf numFmtId="0" fontId="20" fillId="2" borderId="0" xfId="1" applyFont="1" applyFill="1" applyAlignment="1">
      <alignment horizontal="left" wrapText="1"/>
    </xf>
    <xf numFmtId="0" fontId="4" fillId="2" borderId="12" xfId="1" applyFont="1" applyFill="1" applyBorder="1" applyAlignment="1">
      <alignment horizontal="center" vertical="top" wrapText="1"/>
    </xf>
    <xf numFmtId="0" fontId="4" fillId="2" borderId="28" xfId="1" applyFont="1" applyFill="1" applyBorder="1" applyAlignment="1">
      <alignment horizontal="center" wrapText="1"/>
    </xf>
    <xf numFmtId="0" fontId="4" fillId="2" borderId="29" xfId="1" applyFont="1" applyFill="1" applyBorder="1" applyAlignment="1">
      <alignment horizontal="center" wrapText="1"/>
    </xf>
    <xf numFmtId="0" fontId="4" fillId="2" borderId="15" xfId="1" applyFont="1" applyFill="1" applyBorder="1" applyAlignment="1">
      <alignment horizontal="center" wrapText="1"/>
    </xf>
    <xf numFmtId="44" fontId="4" fillId="2" borderId="25" xfId="2" applyFont="1" applyFill="1" applyBorder="1" applyAlignment="1">
      <alignment horizontal="center" wrapText="1"/>
    </xf>
    <xf numFmtId="44" fontId="4" fillId="2" borderId="12" xfId="2" applyFont="1" applyFill="1" applyBorder="1" applyAlignment="1">
      <alignment horizontal="center" wrapText="1"/>
    </xf>
    <xf numFmtId="44" fontId="4" fillId="2" borderId="13" xfId="2" applyFont="1" applyFill="1" applyBorder="1" applyAlignment="1">
      <alignment horizontal="center" wrapText="1"/>
    </xf>
    <xf numFmtId="0" fontId="16" fillId="2" borderId="8" xfId="1" applyFont="1" applyFill="1" applyBorder="1" applyAlignment="1">
      <alignment horizontal="center" wrapText="1"/>
    </xf>
    <xf numFmtId="0" fontId="16" fillId="2" borderId="13" xfId="1" applyFont="1" applyFill="1" applyBorder="1" applyAlignment="1">
      <alignment horizontal="center" wrapText="1"/>
    </xf>
    <xf numFmtId="0" fontId="16" fillId="2" borderId="12"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4" fillId="2" borderId="23" xfId="1" applyFont="1" applyFill="1" applyBorder="1" applyAlignment="1">
      <alignment horizontal="center" wrapText="1"/>
    </xf>
    <xf numFmtId="0" fontId="4" fillId="2" borderId="24" xfId="1" applyFont="1" applyFill="1" applyBorder="1" applyAlignment="1">
      <alignment horizontal="center" wrapText="1"/>
    </xf>
    <xf numFmtId="0" fontId="4" fillId="2" borderId="18" xfId="1" applyFont="1" applyFill="1" applyBorder="1" applyAlignment="1">
      <alignment horizontal="center" wrapText="1"/>
    </xf>
    <xf numFmtId="0" fontId="16" fillId="2" borderId="26" xfId="1" applyFont="1" applyFill="1" applyBorder="1" applyAlignment="1">
      <alignment horizontal="center" wrapText="1"/>
    </xf>
    <xf numFmtId="0" fontId="16" fillId="2" borderId="27" xfId="1" applyFont="1" applyFill="1" applyBorder="1" applyAlignment="1">
      <alignment horizontal="center" wrapText="1"/>
    </xf>
    <xf numFmtId="0" fontId="16" fillId="2" borderId="19" xfId="1" applyFont="1" applyFill="1" applyBorder="1" applyAlignment="1">
      <alignment horizontal="center" wrapText="1"/>
    </xf>
    <xf numFmtId="0" fontId="16" fillId="2" borderId="28" xfId="1" applyFont="1" applyFill="1" applyBorder="1" applyAlignment="1">
      <alignment horizontal="center" wrapText="1"/>
    </xf>
    <xf numFmtId="0" fontId="16" fillId="2" borderId="29" xfId="1" applyFont="1" applyFill="1" applyBorder="1" applyAlignment="1">
      <alignment horizontal="center" wrapText="1"/>
    </xf>
    <xf numFmtId="0" fontId="16" fillId="2" borderId="15" xfId="1" applyFont="1" applyFill="1" applyBorder="1" applyAlignment="1">
      <alignment horizontal="center" wrapText="1"/>
    </xf>
    <xf numFmtId="0" fontId="4" fillId="2" borderId="19" xfId="1" applyFont="1" applyFill="1" applyBorder="1" applyAlignment="1">
      <alignment horizontal="center" vertical="top" wrapText="1"/>
    </xf>
    <xf numFmtId="0" fontId="4" fillId="2" borderId="15" xfId="1" applyFont="1" applyFill="1" applyBorder="1" applyAlignment="1">
      <alignment horizontal="center" vertical="top" wrapText="1"/>
    </xf>
    <xf numFmtId="0" fontId="4" fillId="2" borderId="8" xfId="1" applyFont="1" applyFill="1" applyBorder="1" applyAlignment="1">
      <alignment horizontal="center" vertical="top" wrapText="1"/>
    </xf>
    <xf numFmtId="0" fontId="4" fillId="2" borderId="13" xfId="1" applyFont="1" applyFill="1" applyBorder="1" applyAlignment="1">
      <alignment horizontal="center" vertical="top" wrapText="1"/>
    </xf>
    <xf numFmtId="0" fontId="2" fillId="2" borderId="53" xfId="1" applyFill="1" applyBorder="1" applyAlignment="1">
      <alignment horizontal="left"/>
    </xf>
    <xf numFmtId="0" fontId="2" fillId="2" borderId="55" xfId="1" applyFill="1" applyBorder="1" applyAlignment="1">
      <alignment horizontal="left"/>
    </xf>
    <xf numFmtId="0" fontId="2" fillId="2" borderId="60" xfId="1" applyFill="1" applyBorder="1" applyAlignment="1">
      <alignment horizontal="left"/>
    </xf>
    <xf numFmtId="0" fontId="2" fillId="2" borderId="61" xfId="1" applyFill="1" applyBorder="1" applyAlignment="1">
      <alignment horizontal="left"/>
    </xf>
    <xf numFmtId="0" fontId="0" fillId="2" borderId="54" xfId="2" applyNumberFormat="1" applyFont="1" applyFill="1" applyBorder="1" applyAlignment="1">
      <alignment horizontal="center"/>
    </xf>
    <xf numFmtId="0" fontId="0" fillId="2" borderId="55" xfId="2" applyNumberFormat="1" applyFont="1" applyFill="1" applyBorder="1" applyAlignment="1">
      <alignment horizontal="center"/>
    </xf>
    <xf numFmtId="0" fontId="31" fillId="10" borderId="53" xfId="1" applyFont="1" applyFill="1" applyBorder="1" applyAlignment="1">
      <alignment horizontal="center"/>
    </xf>
    <xf numFmtId="0" fontId="2" fillId="2" borderId="39" xfId="1" applyFill="1" applyBorder="1" applyAlignment="1">
      <alignment horizontal="left"/>
    </xf>
    <xf numFmtId="0" fontId="1" fillId="2" borderId="1" xfId="1" applyFont="1" applyFill="1" applyBorder="1" applyAlignment="1">
      <alignment horizontal="left"/>
    </xf>
    <xf numFmtId="0" fontId="2" fillId="2" borderId="1" xfId="1" applyFill="1" applyBorder="1" applyAlignment="1">
      <alignment horizontal="left"/>
    </xf>
    <xf numFmtId="0" fontId="2" fillId="2" borderId="5" xfId="1" applyFill="1" applyBorder="1" applyAlignment="1">
      <alignment horizontal="left" vertical="top" wrapText="1"/>
    </xf>
    <xf numFmtId="0" fontId="2" fillId="2" borderId="39" xfId="1" applyFill="1" applyBorder="1" applyAlignment="1">
      <alignment horizontal="left" vertical="top" wrapText="1"/>
    </xf>
    <xf numFmtId="0" fontId="2" fillId="2" borderId="64" xfId="1" applyFill="1" applyBorder="1" applyAlignment="1">
      <alignment horizontal="left" vertical="top" wrapText="1"/>
    </xf>
    <xf numFmtId="0" fontId="2" fillId="2" borderId="14" xfId="1" applyFill="1" applyBorder="1" applyAlignment="1">
      <alignment horizontal="left" vertical="top" wrapText="1"/>
    </xf>
    <xf numFmtId="0" fontId="2" fillId="2" borderId="29" xfId="1" applyFill="1" applyBorder="1" applyAlignment="1">
      <alignment horizontal="left" vertical="top" wrapText="1"/>
    </xf>
    <xf numFmtId="0" fontId="2" fillId="2" borderId="66" xfId="1" applyFill="1" applyBorder="1" applyAlignment="1">
      <alignment horizontal="left" vertical="top" wrapText="1"/>
    </xf>
    <xf numFmtId="0" fontId="2" fillId="2" borderId="68" xfId="1" applyFill="1" applyBorder="1" applyAlignment="1">
      <alignment horizontal="left"/>
    </xf>
    <xf numFmtId="0" fontId="2" fillId="2" borderId="69" xfId="1" applyFill="1" applyBorder="1" applyAlignment="1">
      <alignment horizontal="left"/>
    </xf>
    <xf numFmtId="0" fontId="0" fillId="2" borderId="56" xfId="2" applyNumberFormat="1" applyFont="1" applyFill="1" applyBorder="1" applyAlignment="1">
      <alignment horizontal="center"/>
    </xf>
    <xf numFmtId="0" fontId="0" fillId="2" borderId="57" xfId="2" applyNumberFormat="1" applyFont="1" applyFill="1" applyBorder="1" applyAlignment="1">
      <alignment horizontal="center"/>
    </xf>
    <xf numFmtId="0" fontId="30" fillId="2" borderId="0" xfId="1" applyFont="1" applyFill="1" applyAlignment="1">
      <alignment horizontal="left" wrapText="1"/>
    </xf>
    <xf numFmtId="0" fontId="24" fillId="2" borderId="46" xfId="1" applyFont="1" applyFill="1" applyBorder="1" applyAlignment="1">
      <alignment horizontal="center" vertical="top" wrapText="1"/>
    </xf>
    <xf numFmtId="0" fontId="24" fillId="2" borderId="47" xfId="1" applyFont="1" applyFill="1" applyBorder="1" applyAlignment="1">
      <alignment horizontal="center" vertical="top" wrapText="1"/>
    </xf>
    <xf numFmtId="0" fontId="2" fillId="2" borderId="49" xfId="1" applyFill="1" applyBorder="1" applyAlignment="1">
      <alignment horizontal="left"/>
    </xf>
    <xf numFmtId="0" fontId="0" fillId="2" borderId="50" xfId="2" applyNumberFormat="1" applyFont="1" applyFill="1" applyBorder="1" applyAlignment="1">
      <alignment horizontal="center"/>
    </xf>
    <xf numFmtId="0" fontId="0" fillId="2" borderId="51" xfId="2" applyNumberFormat="1" applyFont="1" applyFill="1" applyBorder="1" applyAlignment="1">
      <alignment horizontal="center"/>
    </xf>
    <xf numFmtId="0" fontId="2" fillId="2" borderId="20" xfId="1" applyFill="1" applyBorder="1" applyAlignment="1">
      <alignment horizontal="center"/>
    </xf>
    <xf numFmtId="0" fontId="2" fillId="2" borderId="21" xfId="1" applyFill="1" applyBorder="1" applyAlignment="1">
      <alignment horizontal="center"/>
    </xf>
    <xf numFmtId="44" fontId="14" fillId="2" borderId="1" xfId="1" applyNumberFormat="1" applyFont="1" applyFill="1" applyBorder="1" applyAlignment="1">
      <alignment horizontal="center"/>
    </xf>
    <xf numFmtId="44" fontId="13" fillId="2" borderId="1" xfId="2" applyFont="1" applyFill="1" applyBorder="1" applyAlignment="1">
      <alignment horizontal="left"/>
    </xf>
    <xf numFmtId="0" fontId="4" fillId="2" borderId="5" xfId="1" applyFont="1" applyFill="1" applyBorder="1" applyAlignment="1">
      <alignment horizontal="center" wrapText="1"/>
    </xf>
    <xf numFmtId="0" fontId="4" fillId="2" borderId="39" xfId="1" applyFont="1" applyFill="1" applyBorder="1" applyAlignment="1">
      <alignment horizontal="center" wrapText="1"/>
    </xf>
    <xf numFmtId="0" fontId="4" fillId="2" borderId="11" xfId="1" applyFont="1" applyFill="1" applyBorder="1" applyAlignment="1">
      <alignment horizontal="center" wrapText="1"/>
    </xf>
    <xf numFmtId="0" fontId="4" fillId="2" borderId="0" xfId="1" applyFont="1" applyFill="1" applyBorder="1" applyAlignment="1">
      <alignment horizontal="center" wrapText="1"/>
    </xf>
    <xf numFmtId="0" fontId="4" fillId="2" borderId="7" xfId="1" applyFont="1" applyFill="1" applyBorder="1" applyAlignment="1">
      <alignment horizontal="center" wrapText="1"/>
    </xf>
    <xf numFmtId="0" fontId="4" fillId="2" borderId="14" xfId="1" applyFont="1" applyFill="1" applyBorder="1" applyAlignment="1">
      <alignment horizontal="center" wrapText="1"/>
    </xf>
    <xf numFmtId="0" fontId="4" fillId="2" borderId="8" xfId="1" applyFont="1" applyFill="1" applyBorder="1" applyAlignment="1">
      <alignment horizontal="center" wrapText="1"/>
    </xf>
    <xf numFmtId="0" fontId="4" fillId="2" borderId="12" xfId="1" applyFont="1" applyFill="1" applyBorder="1" applyAlignment="1">
      <alignment horizontal="center" wrapText="1"/>
    </xf>
    <xf numFmtId="0" fontId="29" fillId="2" borderId="40" xfId="1" applyFont="1" applyFill="1" applyBorder="1" applyAlignment="1">
      <alignment horizontal="center" wrapText="1"/>
    </xf>
    <xf numFmtId="0" fontId="2" fillId="2" borderId="17" xfId="1" applyFill="1" applyBorder="1" applyAlignment="1">
      <alignment horizontal="center"/>
    </xf>
    <xf numFmtId="0" fontId="2" fillId="2" borderId="16" xfId="1" applyFill="1" applyBorder="1" applyAlignment="1">
      <alignment horizont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vertical="center" wrapText="1"/>
    </xf>
    <xf numFmtId="0" fontId="41" fillId="0" borderId="0" xfId="0" applyFont="1" applyAlignment="1">
      <alignment horizontal="left" wrapText="1"/>
    </xf>
    <xf numFmtId="0" fontId="2" fillId="0" borderId="0" xfId="1" applyFill="1" applyAlignment="1">
      <alignment horizontal="left" wrapText="1"/>
    </xf>
  </cellXfs>
  <cellStyles count="5">
    <cellStyle name="Comma 2" xfId="4"/>
    <cellStyle name="Currency 2" xfId="2"/>
    <cellStyle name="Normal" xfId="0" builtinId="0"/>
    <cellStyle name="Normal 2" xfId="1"/>
    <cellStyle name="Percent 2" xfId="3"/>
  </cellStyles>
  <dxfs count="1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14</xdr:col>
      <xdr:colOff>171450</xdr:colOff>
      <xdr:row>29</xdr:row>
      <xdr:rowOff>19050</xdr:rowOff>
    </xdr:from>
    <xdr:to>
      <xdr:col>22</xdr:col>
      <xdr:colOff>504825</xdr:colOff>
      <xdr:row>34</xdr:row>
      <xdr:rowOff>123825</xdr:rowOff>
    </xdr:to>
    <xdr:pic>
      <xdr:nvPicPr>
        <xdr:cNvPr id="4" name="Picture 3"/>
        <xdr:cNvPicPr>
          <a:picLocks noChangeAspect="1"/>
        </xdr:cNvPicPr>
      </xdr:nvPicPr>
      <xdr:blipFill>
        <a:blip xmlns:r="http://schemas.openxmlformats.org/officeDocument/2006/relationships" r:embed="rId1"/>
        <a:stretch>
          <a:fillRect/>
        </a:stretch>
      </xdr:blipFill>
      <xdr:spPr>
        <a:xfrm>
          <a:off x="9344025" y="6229350"/>
          <a:ext cx="5019675" cy="1066800"/>
        </a:xfrm>
        <a:prstGeom prst="rect">
          <a:avLst/>
        </a:prstGeom>
        <a:solidFill>
          <a:schemeClr val="accent4">
            <a:lumMod val="40000"/>
            <a:lumOff val="60000"/>
            <a:alpha val="87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47625</xdr:colOff>
      <xdr:row>2</xdr:row>
      <xdr:rowOff>19049</xdr:rowOff>
    </xdr:from>
    <xdr:to>
      <xdr:col>14</xdr:col>
      <xdr:colOff>66674</xdr:colOff>
      <xdr:row>28</xdr:row>
      <xdr:rowOff>30416</xdr:rowOff>
    </xdr:to>
    <xdr:pic>
      <xdr:nvPicPr>
        <xdr:cNvPr id="2" name="Picture 1"/>
        <xdr:cNvPicPr>
          <a:picLocks noChangeAspect="1"/>
        </xdr:cNvPicPr>
      </xdr:nvPicPr>
      <xdr:blipFill>
        <a:blip xmlns:r="http://schemas.openxmlformats.org/officeDocument/2006/relationships" r:embed="rId1"/>
        <a:stretch>
          <a:fillRect/>
        </a:stretch>
      </xdr:blipFill>
      <xdr:spPr>
        <a:xfrm>
          <a:off x="4581525" y="590549"/>
          <a:ext cx="6115049" cy="4964367"/>
        </a:xfrm>
        <a:prstGeom prst="rect">
          <a:avLst/>
        </a:prstGeom>
      </xdr:spPr>
    </xdr:pic>
    <xdr:clientData/>
  </xdr:twoCellAnchor>
  <xdr:twoCellAnchor editAs="oneCell">
    <xdr:from>
      <xdr:col>4</xdr:col>
      <xdr:colOff>19050</xdr:colOff>
      <xdr:row>55</xdr:row>
      <xdr:rowOff>66675</xdr:rowOff>
    </xdr:from>
    <xdr:to>
      <xdr:col>14</xdr:col>
      <xdr:colOff>274865</xdr:colOff>
      <xdr:row>74</xdr:row>
      <xdr:rowOff>152400</xdr:rowOff>
    </xdr:to>
    <xdr:pic>
      <xdr:nvPicPr>
        <xdr:cNvPr id="4" name="Picture 3"/>
        <xdr:cNvPicPr>
          <a:picLocks noChangeAspect="1"/>
        </xdr:cNvPicPr>
      </xdr:nvPicPr>
      <xdr:blipFill>
        <a:blip xmlns:r="http://schemas.openxmlformats.org/officeDocument/2006/relationships" r:embed="rId2"/>
        <a:stretch>
          <a:fillRect/>
        </a:stretch>
      </xdr:blipFill>
      <xdr:spPr>
        <a:xfrm>
          <a:off x="4552950" y="10639425"/>
          <a:ext cx="6351815" cy="3705225"/>
        </a:xfrm>
        <a:prstGeom prst="rect">
          <a:avLst/>
        </a:prstGeom>
      </xdr:spPr>
    </xdr:pic>
    <xdr:clientData/>
  </xdr:twoCellAnchor>
  <xdr:twoCellAnchor editAs="oneCell">
    <xdr:from>
      <xdr:col>4</xdr:col>
      <xdr:colOff>19050</xdr:colOff>
      <xdr:row>31</xdr:row>
      <xdr:rowOff>95250</xdr:rowOff>
    </xdr:from>
    <xdr:to>
      <xdr:col>14</xdr:col>
      <xdr:colOff>241139</xdr:colOff>
      <xdr:row>50</xdr:row>
      <xdr:rowOff>161925</xdr:rowOff>
    </xdr:to>
    <xdr:pic>
      <xdr:nvPicPr>
        <xdr:cNvPr id="6" name="Picture 5"/>
        <xdr:cNvPicPr>
          <a:picLocks noChangeAspect="1"/>
        </xdr:cNvPicPr>
      </xdr:nvPicPr>
      <xdr:blipFill>
        <a:blip xmlns:r="http://schemas.openxmlformats.org/officeDocument/2006/relationships" r:embed="rId3"/>
        <a:stretch>
          <a:fillRect/>
        </a:stretch>
      </xdr:blipFill>
      <xdr:spPr>
        <a:xfrm>
          <a:off x="4552950" y="6048375"/>
          <a:ext cx="6318089" cy="3686175"/>
        </a:xfrm>
        <a:prstGeom prst="rect">
          <a:avLst/>
        </a:prstGeom>
      </xdr:spPr>
    </xdr:pic>
    <xdr:clientData/>
  </xdr:twoCellAnchor>
  <xdr:twoCellAnchor editAs="oneCell">
    <xdr:from>
      <xdr:col>14</xdr:col>
      <xdr:colOff>209550</xdr:colOff>
      <xdr:row>7</xdr:row>
      <xdr:rowOff>47625</xdr:rowOff>
    </xdr:from>
    <xdr:to>
      <xdr:col>26</xdr:col>
      <xdr:colOff>513398</xdr:colOff>
      <xdr:row>25</xdr:row>
      <xdr:rowOff>180530</xdr:rowOff>
    </xdr:to>
    <xdr:pic>
      <xdr:nvPicPr>
        <xdr:cNvPr id="12" name="Picture 11"/>
        <xdr:cNvPicPr>
          <a:picLocks noChangeAspect="1"/>
        </xdr:cNvPicPr>
      </xdr:nvPicPr>
      <xdr:blipFill>
        <a:blip xmlns:r="http://schemas.openxmlformats.org/officeDocument/2006/relationships" r:embed="rId4"/>
        <a:stretch>
          <a:fillRect/>
        </a:stretch>
      </xdr:blipFill>
      <xdr:spPr>
        <a:xfrm>
          <a:off x="10839450" y="1381125"/>
          <a:ext cx="7619048" cy="3561905"/>
        </a:xfrm>
        <a:prstGeom prst="rect">
          <a:avLst/>
        </a:prstGeom>
        <a:ln w="25400">
          <a:solidFill>
            <a:schemeClr val="accent1"/>
          </a:solidFill>
        </a:ln>
      </xdr:spPr>
    </xdr:pic>
    <xdr:clientData/>
  </xdr:twoCellAnchor>
  <xdr:twoCellAnchor editAs="oneCell">
    <xdr:from>
      <xdr:col>14</xdr:col>
      <xdr:colOff>419100</xdr:colOff>
      <xdr:row>30</xdr:row>
      <xdr:rowOff>57150</xdr:rowOff>
    </xdr:from>
    <xdr:to>
      <xdr:col>27</xdr:col>
      <xdr:colOff>229408</xdr:colOff>
      <xdr:row>52</xdr:row>
      <xdr:rowOff>161925</xdr:rowOff>
    </xdr:to>
    <xdr:pic>
      <xdr:nvPicPr>
        <xdr:cNvPr id="13" name="Picture 12"/>
        <xdr:cNvPicPr>
          <a:picLocks noChangeAspect="1"/>
        </xdr:cNvPicPr>
      </xdr:nvPicPr>
      <xdr:blipFill>
        <a:blip xmlns:r="http://schemas.openxmlformats.org/officeDocument/2006/relationships" r:embed="rId5"/>
        <a:stretch>
          <a:fillRect/>
        </a:stretch>
      </xdr:blipFill>
      <xdr:spPr>
        <a:xfrm>
          <a:off x="11049000" y="5819775"/>
          <a:ext cx="7735108" cy="4295775"/>
        </a:xfrm>
        <a:prstGeom prst="rect">
          <a:avLst/>
        </a:prstGeom>
        <a:ln w="25400">
          <a:solidFill>
            <a:schemeClr val="accent1"/>
          </a:solidFill>
        </a:ln>
      </xdr:spPr>
    </xdr:pic>
    <xdr:clientData/>
  </xdr:twoCellAnchor>
  <xdr:twoCellAnchor editAs="oneCell">
    <xdr:from>
      <xdr:col>14</xdr:col>
      <xdr:colOff>381000</xdr:colOff>
      <xdr:row>54</xdr:row>
      <xdr:rowOff>0</xdr:rowOff>
    </xdr:from>
    <xdr:to>
      <xdr:col>27</xdr:col>
      <xdr:colOff>114300</xdr:colOff>
      <xdr:row>77</xdr:row>
      <xdr:rowOff>104776</xdr:rowOff>
    </xdr:to>
    <xdr:pic>
      <xdr:nvPicPr>
        <xdr:cNvPr id="14" name="Picture 13"/>
        <xdr:cNvPicPr>
          <a:picLocks noChangeAspect="1"/>
        </xdr:cNvPicPr>
      </xdr:nvPicPr>
      <xdr:blipFill>
        <a:blip xmlns:r="http://schemas.openxmlformats.org/officeDocument/2006/relationships" r:embed="rId6"/>
        <a:stretch>
          <a:fillRect/>
        </a:stretch>
      </xdr:blipFill>
      <xdr:spPr>
        <a:xfrm>
          <a:off x="11010900" y="10382250"/>
          <a:ext cx="7658100" cy="4486276"/>
        </a:xfrm>
        <a:prstGeom prst="rect">
          <a:avLst/>
        </a:prstGeom>
        <a:ln w="25400">
          <a:solidFill>
            <a:schemeClr val="accent1"/>
          </a:solidFill>
        </a:ln>
      </xdr:spPr>
    </xdr:pic>
    <xdr:clientData/>
  </xdr:twoCellAnchor>
  <xdr:twoCellAnchor editAs="oneCell">
    <xdr:from>
      <xdr:col>14</xdr:col>
      <xdr:colOff>361950</xdr:colOff>
      <xdr:row>116</xdr:row>
      <xdr:rowOff>38100</xdr:rowOff>
    </xdr:from>
    <xdr:to>
      <xdr:col>27</xdr:col>
      <xdr:colOff>370483</xdr:colOff>
      <xdr:row>144</xdr:row>
      <xdr:rowOff>18386</xdr:rowOff>
    </xdr:to>
    <xdr:pic>
      <xdr:nvPicPr>
        <xdr:cNvPr id="16" name="Picture 15"/>
        <xdr:cNvPicPr>
          <a:picLocks noChangeAspect="1"/>
        </xdr:cNvPicPr>
      </xdr:nvPicPr>
      <xdr:blipFill>
        <a:blip xmlns:r="http://schemas.openxmlformats.org/officeDocument/2006/relationships" r:embed="rId7"/>
        <a:stretch>
          <a:fillRect/>
        </a:stretch>
      </xdr:blipFill>
      <xdr:spPr>
        <a:xfrm>
          <a:off x="10991850" y="22278975"/>
          <a:ext cx="7933333" cy="5314286"/>
        </a:xfrm>
        <a:prstGeom prst="rect">
          <a:avLst/>
        </a:prstGeom>
        <a:ln w="25400">
          <a:solidFill>
            <a:schemeClr val="accent1"/>
          </a:solidFill>
        </a:ln>
      </xdr:spPr>
    </xdr:pic>
    <xdr:clientData/>
  </xdr:twoCellAnchor>
  <xdr:twoCellAnchor editAs="oneCell">
    <xdr:from>
      <xdr:col>14</xdr:col>
      <xdr:colOff>247650</xdr:colOff>
      <xdr:row>148</xdr:row>
      <xdr:rowOff>95250</xdr:rowOff>
    </xdr:from>
    <xdr:to>
      <xdr:col>27</xdr:col>
      <xdr:colOff>84755</xdr:colOff>
      <xdr:row>176</xdr:row>
      <xdr:rowOff>66012</xdr:rowOff>
    </xdr:to>
    <xdr:pic>
      <xdr:nvPicPr>
        <xdr:cNvPr id="17" name="Picture 16"/>
        <xdr:cNvPicPr>
          <a:picLocks noChangeAspect="1"/>
        </xdr:cNvPicPr>
      </xdr:nvPicPr>
      <xdr:blipFill>
        <a:blip xmlns:r="http://schemas.openxmlformats.org/officeDocument/2006/relationships" r:embed="rId8"/>
        <a:stretch>
          <a:fillRect/>
        </a:stretch>
      </xdr:blipFill>
      <xdr:spPr>
        <a:xfrm>
          <a:off x="10877550" y="28527375"/>
          <a:ext cx="7761905" cy="5304762"/>
        </a:xfrm>
        <a:prstGeom prst="rect">
          <a:avLst/>
        </a:prstGeom>
        <a:ln w="25400">
          <a:solidFill>
            <a:schemeClr val="accent1"/>
          </a:solidFill>
        </a:ln>
      </xdr:spPr>
    </xdr:pic>
    <xdr:clientData/>
  </xdr:twoCellAnchor>
  <xdr:twoCellAnchor editAs="oneCell">
    <xdr:from>
      <xdr:col>14</xdr:col>
      <xdr:colOff>0</xdr:colOff>
      <xdr:row>215</xdr:row>
      <xdr:rowOff>0</xdr:rowOff>
    </xdr:from>
    <xdr:to>
      <xdr:col>26</xdr:col>
      <xdr:colOff>522895</xdr:colOff>
      <xdr:row>242</xdr:row>
      <xdr:rowOff>142208</xdr:rowOff>
    </xdr:to>
    <xdr:pic>
      <xdr:nvPicPr>
        <xdr:cNvPr id="20" name="Picture 19"/>
        <xdr:cNvPicPr>
          <a:picLocks noChangeAspect="1"/>
        </xdr:cNvPicPr>
      </xdr:nvPicPr>
      <xdr:blipFill>
        <a:blip xmlns:r="http://schemas.openxmlformats.org/officeDocument/2006/relationships" r:embed="rId9"/>
        <a:stretch>
          <a:fillRect/>
        </a:stretch>
      </xdr:blipFill>
      <xdr:spPr>
        <a:xfrm>
          <a:off x="10629900" y="41243250"/>
          <a:ext cx="7838095" cy="5333333"/>
        </a:xfrm>
        <a:prstGeom prst="rect">
          <a:avLst/>
        </a:prstGeom>
        <a:ln w="25400">
          <a:solidFill>
            <a:schemeClr val="accent1"/>
          </a:solidFill>
        </a:ln>
      </xdr:spPr>
    </xdr:pic>
    <xdr:clientData/>
  </xdr:twoCellAnchor>
  <xdr:twoCellAnchor editAs="oneCell">
    <xdr:from>
      <xdr:col>4</xdr:col>
      <xdr:colOff>9524</xdr:colOff>
      <xdr:row>84</xdr:row>
      <xdr:rowOff>47625</xdr:rowOff>
    </xdr:from>
    <xdr:to>
      <xdr:col>14</xdr:col>
      <xdr:colOff>190499</xdr:colOff>
      <xdr:row>110</xdr:row>
      <xdr:rowOff>69921</xdr:rowOff>
    </xdr:to>
    <xdr:pic>
      <xdr:nvPicPr>
        <xdr:cNvPr id="8" name="Picture 7"/>
        <xdr:cNvPicPr>
          <a:picLocks noChangeAspect="1"/>
        </xdr:cNvPicPr>
      </xdr:nvPicPr>
      <xdr:blipFill>
        <a:blip xmlns:r="http://schemas.openxmlformats.org/officeDocument/2006/relationships" r:embed="rId10"/>
        <a:stretch>
          <a:fillRect/>
        </a:stretch>
      </xdr:blipFill>
      <xdr:spPr>
        <a:xfrm>
          <a:off x="4543424" y="16192500"/>
          <a:ext cx="6276975" cy="4975296"/>
        </a:xfrm>
        <a:prstGeom prst="rect">
          <a:avLst/>
        </a:prstGeom>
      </xdr:spPr>
    </xdr:pic>
    <xdr:clientData/>
  </xdr:twoCellAnchor>
  <xdr:twoCellAnchor editAs="oneCell">
    <xdr:from>
      <xdr:col>4</xdr:col>
      <xdr:colOff>0</xdr:colOff>
      <xdr:row>116</xdr:row>
      <xdr:rowOff>0</xdr:rowOff>
    </xdr:from>
    <xdr:to>
      <xdr:col>14</xdr:col>
      <xdr:colOff>190500</xdr:colOff>
      <xdr:row>136</xdr:row>
      <xdr:rowOff>85725</xdr:rowOff>
    </xdr:to>
    <xdr:pic>
      <xdr:nvPicPr>
        <xdr:cNvPr id="9" name="Picture 8"/>
        <xdr:cNvPicPr>
          <a:picLocks noChangeAspect="1"/>
        </xdr:cNvPicPr>
      </xdr:nvPicPr>
      <xdr:blipFill>
        <a:blip xmlns:r="http://schemas.openxmlformats.org/officeDocument/2006/relationships" r:embed="rId11"/>
        <a:stretch>
          <a:fillRect/>
        </a:stretch>
      </xdr:blipFill>
      <xdr:spPr>
        <a:xfrm>
          <a:off x="4533900" y="22288500"/>
          <a:ext cx="6286500" cy="3895725"/>
        </a:xfrm>
        <a:prstGeom prst="rect">
          <a:avLst/>
        </a:prstGeom>
      </xdr:spPr>
    </xdr:pic>
    <xdr:clientData/>
  </xdr:twoCellAnchor>
  <xdr:twoCellAnchor editAs="oneCell">
    <xdr:from>
      <xdr:col>15</xdr:col>
      <xdr:colOff>0</xdr:colOff>
      <xdr:row>84</xdr:row>
      <xdr:rowOff>0</xdr:rowOff>
    </xdr:from>
    <xdr:to>
      <xdr:col>27</xdr:col>
      <xdr:colOff>399086</xdr:colOff>
      <xdr:row>111</xdr:row>
      <xdr:rowOff>208881</xdr:rowOff>
    </xdr:to>
    <xdr:pic>
      <xdr:nvPicPr>
        <xdr:cNvPr id="15" name="Picture 14"/>
        <xdr:cNvPicPr>
          <a:picLocks noChangeAspect="1"/>
        </xdr:cNvPicPr>
      </xdr:nvPicPr>
      <xdr:blipFill>
        <a:blip xmlns:r="http://schemas.openxmlformats.org/officeDocument/2006/relationships" r:embed="rId12"/>
        <a:stretch>
          <a:fillRect/>
        </a:stretch>
      </xdr:blipFill>
      <xdr:spPr>
        <a:xfrm>
          <a:off x="11239500" y="16144875"/>
          <a:ext cx="7714286" cy="5352381"/>
        </a:xfrm>
        <a:prstGeom prst="rect">
          <a:avLst/>
        </a:prstGeom>
        <a:ln w="25400">
          <a:solidFill>
            <a:schemeClr val="accent1"/>
          </a:solidFill>
        </a:ln>
      </xdr:spPr>
    </xdr:pic>
    <xdr:clientData/>
  </xdr:twoCellAnchor>
  <xdr:twoCellAnchor editAs="oneCell">
    <xdr:from>
      <xdr:col>4</xdr:col>
      <xdr:colOff>57151</xdr:colOff>
      <xdr:row>149</xdr:row>
      <xdr:rowOff>0</xdr:rowOff>
    </xdr:from>
    <xdr:to>
      <xdr:col>13</xdr:col>
      <xdr:colOff>552451</xdr:colOff>
      <xdr:row>172</xdr:row>
      <xdr:rowOff>180975</xdr:rowOff>
    </xdr:to>
    <xdr:pic>
      <xdr:nvPicPr>
        <xdr:cNvPr id="18" name="Picture 17"/>
        <xdr:cNvPicPr>
          <a:picLocks noChangeAspect="1"/>
        </xdr:cNvPicPr>
      </xdr:nvPicPr>
      <xdr:blipFill>
        <a:blip xmlns:r="http://schemas.openxmlformats.org/officeDocument/2006/relationships" r:embed="rId13"/>
        <a:stretch>
          <a:fillRect/>
        </a:stretch>
      </xdr:blipFill>
      <xdr:spPr>
        <a:xfrm>
          <a:off x="4591051" y="28622625"/>
          <a:ext cx="5981700" cy="4562475"/>
        </a:xfrm>
        <a:prstGeom prst="rect">
          <a:avLst/>
        </a:prstGeom>
      </xdr:spPr>
    </xdr:pic>
    <xdr:clientData/>
  </xdr:twoCellAnchor>
  <xdr:twoCellAnchor editAs="oneCell">
    <xdr:from>
      <xdr:col>3</xdr:col>
      <xdr:colOff>9525</xdr:colOff>
      <xdr:row>184</xdr:row>
      <xdr:rowOff>38100</xdr:rowOff>
    </xdr:from>
    <xdr:to>
      <xdr:col>13</xdr:col>
      <xdr:colOff>447675</xdr:colOff>
      <xdr:row>208</xdr:row>
      <xdr:rowOff>28005</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3933825" y="35375850"/>
          <a:ext cx="6534150" cy="4561905"/>
        </a:xfrm>
        <a:prstGeom prst="rect">
          <a:avLst/>
        </a:prstGeom>
      </xdr:spPr>
    </xdr:pic>
    <xdr:clientData/>
  </xdr:twoCellAnchor>
  <xdr:twoCellAnchor editAs="oneCell">
    <xdr:from>
      <xdr:col>14</xdr:col>
      <xdr:colOff>57150</xdr:colOff>
      <xdr:row>183</xdr:row>
      <xdr:rowOff>76200</xdr:rowOff>
    </xdr:from>
    <xdr:to>
      <xdr:col>26</xdr:col>
      <xdr:colOff>513378</xdr:colOff>
      <xdr:row>211</xdr:row>
      <xdr:rowOff>104105</xdr:rowOff>
    </xdr:to>
    <xdr:pic>
      <xdr:nvPicPr>
        <xdr:cNvPr id="22" name="Picture 21"/>
        <xdr:cNvPicPr>
          <a:picLocks noChangeAspect="1"/>
        </xdr:cNvPicPr>
      </xdr:nvPicPr>
      <xdr:blipFill>
        <a:blip xmlns:r="http://schemas.openxmlformats.org/officeDocument/2006/relationships" r:embed="rId15"/>
        <a:stretch>
          <a:fillRect/>
        </a:stretch>
      </xdr:blipFill>
      <xdr:spPr>
        <a:xfrm>
          <a:off x="10687050" y="35223450"/>
          <a:ext cx="7771428" cy="5361905"/>
        </a:xfrm>
        <a:prstGeom prst="rect">
          <a:avLst/>
        </a:prstGeom>
        <a:ln w="25400">
          <a:solidFill>
            <a:schemeClr val="accent1"/>
          </a:solidFill>
        </a:ln>
      </xdr:spPr>
    </xdr:pic>
    <xdr:clientData/>
  </xdr:twoCellAnchor>
  <xdr:twoCellAnchor editAs="oneCell">
    <xdr:from>
      <xdr:col>4</xdr:col>
      <xdr:colOff>847</xdr:colOff>
      <xdr:row>217</xdr:row>
      <xdr:rowOff>38099</xdr:rowOff>
    </xdr:from>
    <xdr:to>
      <xdr:col>13</xdr:col>
      <xdr:colOff>514350</xdr:colOff>
      <xdr:row>240</xdr:row>
      <xdr:rowOff>142288</xdr:rowOff>
    </xdr:to>
    <xdr:pic>
      <xdr:nvPicPr>
        <xdr:cNvPr id="23" name="Picture 22"/>
        <xdr:cNvPicPr>
          <a:picLocks noChangeAspect="1"/>
        </xdr:cNvPicPr>
      </xdr:nvPicPr>
      <xdr:blipFill>
        <a:blip xmlns:r="http://schemas.openxmlformats.org/officeDocument/2006/relationships" r:embed="rId16"/>
        <a:stretch>
          <a:fillRect/>
        </a:stretch>
      </xdr:blipFill>
      <xdr:spPr>
        <a:xfrm>
          <a:off x="4534747" y="41709974"/>
          <a:ext cx="5999903" cy="44856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tabSelected="1" workbookViewId="0">
      <selection activeCell="K38" sqref="K38"/>
    </sheetView>
  </sheetViews>
  <sheetFormatPr defaultRowHeight="15" x14ac:dyDescent="0.25"/>
  <cols>
    <col min="1" max="1" width="4.7109375" style="272" customWidth="1"/>
    <col min="2" max="2" width="4.140625" style="272" customWidth="1"/>
    <col min="3" max="3" width="3.85546875" style="272" customWidth="1"/>
    <col min="4" max="4" width="14.140625" style="272" customWidth="1"/>
    <col min="5" max="16384" width="9.140625" style="272"/>
  </cols>
  <sheetData>
    <row r="1" spans="1:7" x14ac:dyDescent="0.25">
      <c r="A1" s="272" t="s">
        <v>236</v>
      </c>
    </row>
    <row r="2" spans="1:7" x14ac:dyDescent="0.25">
      <c r="B2" s="272" t="s">
        <v>229</v>
      </c>
    </row>
    <row r="3" spans="1:7" x14ac:dyDescent="0.25">
      <c r="B3" s="272" t="s">
        <v>237</v>
      </c>
    </row>
    <row r="4" spans="1:7" x14ac:dyDescent="0.25">
      <c r="B4" s="272" t="s">
        <v>230</v>
      </c>
    </row>
    <row r="6" spans="1:7" x14ac:dyDescent="0.25">
      <c r="A6" s="272" t="s">
        <v>231</v>
      </c>
    </row>
    <row r="7" spans="1:7" x14ac:dyDescent="0.25">
      <c r="B7" s="272" t="s">
        <v>271</v>
      </c>
    </row>
    <row r="8" spans="1:7" x14ac:dyDescent="0.25">
      <c r="B8" s="272" t="s">
        <v>238</v>
      </c>
    </row>
    <row r="9" spans="1:7" x14ac:dyDescent="0.25">
      <c r="B9" s="272" t="s">
        <v>239</v>
      </c>
    </row>
    <row r="10" spans="1:7" x14ac:dyDescent="0.25">
      <c r="B10" s="272" t="s">
        <v>244</v>
      </c>
    </row>
    <row r="11" spans="1:7" x14ac:dyDescent="0.25">
      <c r="B11" s="272" t="s">
        <v>243</v>
      </c>
    </row>
    <row r="12" spans="1:7" x14ac:dyDescent="0.25">
      <c r="C12" s="272" t="s">
        <v>283</v>
      </c>
      <c r="G12" s="272" t="s">
        <v>291</v>
      </c>
    </row>
    <row r="13" spans="1:7" x14ac:dyDescent="0.25">
      <c r="C13" s="272" t="s">
        <v>284</v>
      </c>
      <c r="G13" s="272" t="s">
        <v>285</v>
      </c>
    </row>
    <row r="14" spans="1:7" x14ac:dyDescent="0.25">
      <c r="C14" s="272" t="s">
        <v>292</v>
      </c>
      <c r="G14" s="272" t="s">
        <v>299</v>
      </c>
    </row>
    <row r="15" spans="1:7" x14ac:dyDescent="0.25">
      <c r="C15" s="272" t="s">
        <v>293</v>
      </c>
      <c r="G15" s="272" t="s">
        <v>286</v>
      </c>
    </row>
    <row r="16" spans="1:7" x14ac:dyDescent="0.25">
      <c r="C16" s="272" t="s">
        <v>294</v>
      </c>
      <c r="G16" s="272" t="s">
        <v>287</v>
      </c>
    </row>
    <row r="17" spans="1:7" x14ac:dyDescent="0.25">
      <c r="C17" s="272" t="s">
        <v>295</v>
      </c>
      <c r="G17" s="272" t="s">
        <v>288</v>
      </c>
    </row>
    <row r="18" spans="1:7" x14ac:dyDescent="0.25">
      <c r="C18" s="272" t="s">
        <v>296</v>
      </c>
      <c r="G18" s="272" t="s">
        <v>289</v>
      </c>
    </row>
    <row r="19" spans="1:7" x14ac:dyDescent="0.25">
      <c r="C19" s="272" t="s">
        <v>297</v>
      </c>
      <c r="G19" s="272" t="s">
        <v>290</v>
      </c>
    </row>
    <row r="20" spans="1:7" x14ac:dyDescent="0.25">
      <c r="C20" s="272" t="s">
        <v>298</v>
      </c>
      <c r="G20" s="272" t="s">
        <v>287</v>
      </c>
    </row>
    <row r="22" spans="1:7" x14ac:dyDescent="0.25">
      <c r="A22" s="272" t="s">
        <v>242</v>
      </c>
    </row>
    <row r="23" spans="1:7" x14ac:dyDescent="0.25">
      <c r="B23" s="272" t="s">
        <v>271</v>
      </c>
    </row>
    <row r="24" spans="1:7" x14ac:dyDescent="0.25">
      <c r="B24" s="272" t="s">
        <v>245</v>
      </c>
    </row>
    <row r="25" spans="1:7" x14ac:dyDescent="0.25">
      <c r="C25" s="272" t="s">
        <v>246</v>
      </c>
      <c r="D25" s="272" t="s">
        <v>274</v>
      </c>
    </row>
    <row r="26" spans="1:7" x14ac:dyDescent="0.25">
      <c r="C26" s="272" t="s">
        <v>247</v>
      </c>
      <c r="D26" s="272" t="s">
        <v>275</v>
      </c>
    </row>
    <row r="27" spans="1:7" x14ac:dyDescent="0.25">
      <c r="C27" s="272" t="s">
        <v>248</v>
      </c>
      <c r="D27" s="272" t="s">
        <v>276</v>
      </c>
    </row>
    <row r="28" spans="1:7" x14ac:dyDescent="0.25">
      <c r="C28" s="272" t="s">
        <v>249</v>
      </c>
      <c r="D28" s="272" t="s">
        <v>261</v>
      </c>
      <c r="E28" s="272" t="s">
        <v>263</v>
      </c>
    </row>
    <row r="29" spans="1:7" x14ac:dyDescent="0.25">
      <c r="C29" s="272" t="s">
        <v>250</v>
      </c>
      <c r="D29" s="272" t="s">
        <v>255</v>
      </c>
      <c r="E29" s="272" t="s">
        <v>264</v>
      </c>
    </row>
    <row r="30" spans="1:7" x14ac:dyDescent="0.25">
      <c r="C30" s="272" t="s">
        <v>251</v>
      </c>
      <c r="D30" s="272" t="s">
        <v>256</v>
      </c>
      <c r="E30" s="272" t="s">
        <v>265</v>
      </c>
    </row>
    <row r="31" spans="1:7" x14ac:dyDescent="0.25">
      <c r="C31" s="272" t="s">
        <v>252</v>
      </c>
      <c r="D31" s="272" t="s">
        <v>257</v>
      </c>
      <c r="E31" s="272" t="s">
        <v>277</v>
      </c>
    </row>
    <row r="32" spans="1:7" x14ac:dyDescent="0.25">
      <c r="C32" s="272" t="s">
        <v>253</v>
      </c>
      <c r="D32" s="272" t="s">
        <v>262</v>
      </c>
      <c r="E32" s="272" t="s">
        <v>266</v>
      </c>
    </row>
    <row r="33" spans="3:5" x14ac:dyDescent="0.25">
      <c r="C33" s="272" t="s">
        <v>254</v>
      </c>
      <c r="D33" s="272" t="s">
        <v>258</v>
      </c>
      <c r="E33" s="272" t="s">
        <v>267</v>
      </c>
    </row>
    <row r="34" spans="3:5" x14ac:dyDescent="0.25">
      <c r="C34" s="272" t="s">
        <v>272</v>
      </c>
      <c r="D34" s="272" t="s">
        <v>259</v>
      </c>
      <c r="E34" s="272" t="s">
        <v>268</v>
      </c>
    </row>
    <row r="35" spans="3:5" x14ac:dyDescent="0.25">
      <c r="C35" s="272" t="s">
        <v>273</v>
      </c>
      <c r="D35" s="272" t="s">
        <v>260</v>
      </c>
      <c r="E35" s="272" t="s">
        <v>269</v>
      </c>
    </row>
    <row r="36" spans="3:5" x14ac:dyDescent="0.25">
      <c r="C36" s="272" t="s">
        <v>278</v>
      </c>
      <c r="D36" s="272" t="s">
        <v>279</v>
      </c>
      <c r="E36" s="272" t="s">
        <v>280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80" zoomScaleNormal="80" workbookViewId="0">
      <selection activeCell="Z22" sqref="Z22"/>
    </sheetView>
  </sheetViews>
  <sheetFormatPr defaultRowHeight="12.75" x14ac:dyDescent="0.2"/>
  <cols>
    <col min="1" max="1" width="7.140625" customWidth="1"/>
    <col min="2" max="2" width="5.140625" customWidth="1"/>
  </cols>
  <sheetData>
    <row r="1" spans="1:1" x14ac:dyDescent="0.2">
      <c r="A1" s="1" t="s">
        <v>0</v>
      </c>
    </row>
    <row r="2" spans="1:1" x14ac:dyDescent="0.2">
      <c r="A2" s="308" t="s">
        <v>281</v>
      </c>
    </row>
    <row r="4" spans="1:1" ht="15" x14ac:dyDescent="0.2">
      <c r="A4" s="2" t="s">
        <v>1</v>
      </c>
    </row>
    <row r="5" spans="1:1" ht="15" x14ac:dyDescent="0.2">
      <c r="A5" s="3" t="s">
        <v>2</v>
      </c>
    </row>
    <row r="6" spans="1:1" ht="15" x14ac:dyDescent="0.2">
      <c r="A6" s="3"/>
    </row>
    <row r="7" spans="1:1" ht="15.75" x14ac:dyDescent="0.2">
      <c r="A7" s="4" t="s">
        <v>3</v>
      </c>
    </row>
    <row r="8" spans="1:1" ht="15" x14ac:dyDescent="0.2">
      <c r="A8" s="5" t="s">
        <v>4</v>
      </c>
    </row>
    <row r="9" spans="1:1" ht="15" x14ac:dyDescent="0.2">
      <c r="A9" s="5" t="s">
        <v>5</v>
      </c>
    </row>
    <row r="10" spans="1:1" ht="15" x14ac:dyDescent="0.2">
      <c r="A10" s="5" t="s">
        <v>6</v>
      </c>
    </row>
    <row r="11" spans="1:1" ht="15.75" x14ac:dyDescent="0.2">
      <c r="A11" s="4" t="s">
        <v>7</v>
      </c>
    </row>
    <row r="12" spans="1:1" ht="15" x14ac:dyDescent="0.2">
      <c r="A12" s="3"/>
    </row>
    <row r="13" spans="1:1" ht="15" x14ac:dyDescent="0.2">
      <c r="A13" s="3" t="s">
        <v>8</v>
      </c>
    </row>
    <row r="14" spans="1:1" ht="15" x14ac:dyDescent="0.2">
      <c r="A14" s="3"/>
    </row>
    <row r="15" spans="1:1" ht="15.75" x14ac:dyDescent="0.2">
      <c r="A15" s="6" t="s">
        <v>9</v>
      </c>
    </row>
    <row r="16" spans="1:1" ht="15" x14ac:dyDescent="0.2">
      <c r="A16" s="3" t="s">
        <v>10</v>
      </c>
    </row>
    <row r="17" spans="1:20" ht="15" x14ac:dyDescent="0.2">
      <c r="A17" s="3"/>
    </row>
    <row r="18" spans="1:20" ht="15" x14ac:dyDescent="0.2">
      <c r="A18" s="7" t="s">
        <v>11</v>
      </c>
    </row>
    <row r="19" spans="1:20" ht="15" x14ac:dyDescent="0.2">
      <c r="A19" s="7" t="s">
        <v>12</v>
      </c>
    </row>
    <row r="20" spans="1:20" ht="15" x14ac:dyDescent="0.2">
      <c r="A20" s="3"/>
    </row>
    <row r="21" spans="1:20" ht="15" x14ac:dyDescent="0.2">
      <c r="A21" s="7" t="s">
        <v>13</v>
      </c>
    </row>
    <row r="22" spans="1:20" ht="59.25" customHeight="1" x14ac:dyDescent="0.2">
      <c r="C22" s="420" t="s">
        <v>14</v>
      </c>
      <c r="D22" s="420"/>
      <c r="E22" s="420"/>
      <c r="F22" s="420"/>
      <c r="G22" s="420"/>
      <c r="H22" s="420"/>
      <c r="I22" s="420"/>
      <c r="J22" s="420"/>
      <c r="K22" s="420"/>
      <c r="L22" s="420"/>
      <c r="M22" s="420"/>
      <c r="N22" s="420"/>
      <c r="O22" s="420"/>
      <c r="P22" s="420"/>
      <c r="Q22" s="420"/>
      <c r="R22" s="420"/>
      <c r="S22" s="420"/>
      <c r="T22" s="420"/>
    </row>
    <row r="23" spans="1:20" ht="15" x14ac:dyDescent="0.2">
      <c r="A23" s="3"/>
    </row>
    <row r="24" spans="1:20" ht="15.75" x14ac:dyDescent="0.2">
      <c r="A24" s="8" t="s">
        <v>15</v>
      </c>
    </row>
    <row r="25" spans="1:20" ht="15" x14ac:dyDescent="0.2">
      <c r="A25" s="9"/>
    </row>
    <row r="26" spans="1:20" ht="48.75" customHeight="1" x14ac:dyDescent="0.2">
      <c r="B26" s="10"/>
      <c r="C26" s="10"/>
      <c r="D26" s="421" t="s">
        <v>16</v>
      </c>
      <c r="E26" s="421"/>
      <c r="F26" s="421"/>
      <c r="G26" s="421"/>
      <c r="H26" s="421"/>
      <c r="I26" s="421"/>
      <c r="J26" s="421"/>
      <c r="K26" s="421"/>
      <c r="L26" s="421"/>
      <c r="M26" s="421"/>
      <c r="N26" s="421"/>
      <c r="O26" s="421"/>
      <c r="P26" s="421"/>
      <c r="Q26" s="421"/>
      <c r="R26" s="421"/>
      <c r="S26" s="421"/>
      <c r="T26" s="421"/>
    </row>
    <row r="27" spans="1:20" ht="15.75" x14ac:dyDescent="0.2">
      <c r="A27" s="11" t="s">
        <v>17</v>
      </c>
    </row>
    <row r="28" spans="1:20" ht="15" x14ac:dyDescent="0.2">
      <c r="A28" s="3"/>
    </row>
    <row r="29" spans="1:20" ht="15" x14ac:dyDescent="0.2">
      <c r="A29" s="7" t="s">
        <v>18</v>
      </c>
    </row>
    <row r="30" spans="1:20" ht="60" customHeight="1" x14ac:dyDescent="0.2">
      <c r="C30" s="420" t="s">
        <v>19</v>
      </c>
      <c r="D30" s="420"/>
      <c r="E30" s="420"/>
      <c r="F30" s="420"/>
      <c r="G30" s="420"/>
      <c r="H30" s="420"/>
      <c r="I30" s="420"/>
      <c r="J30" s="420"/>
      <c r="K30" s="420"/>
      <c r="L30" s="420"/>
      <c r="M30" s="420"/>
      <c r="N30" s="420"/>
      <c r="O30" s="420"/>
      <c r="P30" s="420"/>
      <c r="Q30" s="420"/>
      <c r="R30" s="420"/>
      <c r="S30" s="420"/>
      <c r="T30" s="420"/>
    </row>
    <row r="31" spans="1:20" ht="15" x14ac:dyDescent="0.2">
      <c r="A31" s="3"/>
    </row>
    <row r="32" spans="1:20" ht="77.25" customHeight="1" x14ac:dyDescent="0.2">
      <c r="C32" s="420" t="s">
        <v>20</v>
      </c>
      <c r="D32" s="420"/>
      <c r="E32" s="420"/>
      <c r="F32" s="420"/>
      <c r="G32" s="420"/>
      <c r="H32" s="420"/>
      <c r="I32" s="420"/>
      <c r="J32" s="420"/>
      <c r="K32" s="420"/>
      <c r="L32" s="420"/>
      <c r="M32" s="420"/>
      <c r="N32" s="420"/>
      <c r="O32" s="420"/>
      <c r="P32" s="420"/>
      <c r="Q32" s="420"/>
      <c r="R32" s="420"/>
      <c r="S32" s="420"/>
      <c r="T32" s="420"/>
    </row>
    <row r="33" spans="1:20" ht="15" x14ac:dyDescent="0.2">
      <c r="A33" s="3"/>
    </row>
    <row r="34" spans="1:20" ht="15.75" x14ac:dyDescent="0.2">
      <c r="A34" s="12" t="s">
        <v>21</v>
      </c>
    </row>
    <row r="35" spans="1:20" ht="15.75" x14ac:dyDescent="0.2">
      <c r="A35" s="12" t="s">
        <v>22</v>
      </c>
    </row>
    <row r="36" spans="1:20" ht="15" x14ac:dyDescent="0.2">
      <c r="A36" s="3"/>
    </row>
    <row r="37" spans="1:20" ht="89.25" customHeight="1" x14ac:dyDescent="0.2">
      <c r="C37" s="420" t="s">
        <v>302</v>
      </c>
      <c r="D37" s="420"/>
      <c r="E37" s="420"/>
      <c r="F37" s="420"/>
      <c r="G37" s="420"/>
      <c r="H37" s="420"/>
      <c r="I37" s="420"/>
      <c r="J37" s="420"/>
      <c r="K37" s="420"/>
      <c r="L37" s="420"/>
      <c r="M37" s="420"/>
      <c r="N37" s="420"/>
      <c r="O37" s="420"/>
      <c r="P37" s="420"/>
      <c r="Q37" s="420"/>
      <c r="R37" s="420"/>
      <c r="S37" s="420"/>
      <c r="T37" s="420"/>
    </row>
    <row r="38" spans="1:20" ht="15" x14ac:dyDescent="0.2">
      <c r="A38" s="7"/>
    </row>
    <row r="39" spans="1:20" ht="15" x14ac:dyDescent="0.2">
      <c r="A39" s="7" t="s">
        <v>23</v>
      </c>
    </row>
    <row r="40" spans="1:20" ht="15" x14ac:dyDescent="0.2">
      <c r="A40" s="7" t="s">
        <v>24</v>
      </c>
    </row>
    <row r="41" spans="1:20" ht="15" x14ac:dyDescent="0.2">
      <c r="A41" s="3"/>
      <c r="D41" s="420" t="s">
        <v>282</v>
      </c>
      <c r="E41" s="420"/>
      <c r="F41" s="420"/>
      <c r="G41" s="420"/>
      <c r="H41" s="420"/>
      <c r="I41" s="420"/>
      <c r="J41" s="420"/>
      <c r="K41" s="420"/>
      <c r="L41" s="420"/>
      <c r="M41" s="420"/>
      <c r="N41" s="420"/>
      <c r="O41" s="420"/>
      <c r="P41" s="420"/>
      <c r="Q41" s="420"/>
      <c r="R41" s="420"/>
      <c r="S41" s="420"/>
    </row>
    <row r="42" spans="1:20" ht="15" x14ac:dyDescent="0.2">
      <c r="A42" s="3"/>
      <c r="D42" s="420"/>
      <c r="E42" s="420"/>
      <c r="F42" s="420"/>
      <c r="G42" s="420"/>
      <c r="H42" s="420"/>
      <c r="I42" s="420"/>
      <c r="J42" s="420"/>
      <c r="K42" s="420"/>
      <c r="L42" s="420"/>
      <c r="M42" s="420"/>
      <c r="N42" s="420"/>
      <c r="O42" s="420"/>
      <c r="P42" s="420"/>
      <c r="Q42" s="420"/>
      <c r="R42" s="420"/>
      <c r="S42" s="420"/>
    </row>
    <row r="43" spans="1:20" ht="15" x14ac:dyDescent="0.2">
      <c r="A43" s="3"/>
      <c r="D43" s="420"/>
      <c r="E43" s="420"/>
      <c r="F43" s="420"/>
      <c r="G43" s="420"/>
      <c r="H43" s="420"/>
      <c r="I43" s="420"/>
      <c r="J43" s="420"/>
      <c r="K43" s="420"/>
      <c r="L43" s="420"/>
      <c r="M43" s="420"/>
      <c r="N43" s="420"/>
      <c r="O43" s="420"/>
      <c r="P43" s="420"/>
      <c r="Q43" s="420"/>
      <c r="R43" s="420"/>
      <c r="S43" s="420"/>
    </row>
    <row r="44" spans="1:20" ht="15" x14ac:dyDescent="0.2">
      <c r="A44" s="3"/>
      <c r="D44" s="420"/>
      <c r="E44" s="420"/>
      <c r="F44" s="420"/>
      <c r="G44" s="420"/>
      <c r="H44" s="420"/>
      <c r="I44" s="420"/>
      <c r="J44" s="420"/>
      <c r="K44" s="420"/>
      <c r="L44" s="420"/>
      <c r="M44" s="420"/>
      <c r="N44" s="420"/>
      <c r="O44" s="420"/>
      <c r="P44" s="420"/>
      <c r="Q44" s="420"/>
      <c r="R44" s="420"/>
      <c r="S44" s="420"/>
    </row>
    <row r="45" spans="1:20" ht="15" x14ac:dyDescent="0.2">
      <c r="A45" s="3"/>
      <c r="D45" s="420"/>
      <c r="E45" s="420"/>
      <c r="F45" s="420"/>
      <c r="G45" s="420"/>
      <c r="H45" s="420"/>
      <c r="I45" s="420"/>
      <c r="J45" s="420"/>
      <c r="K45" s="420"/>
      <c r="L45" s="420"/>
      <c r="M45" s="420"/>
      <c r="N45" s="420"/>
      <c r="O45" s="420"/>
      <c r="P45" s="420"/>
      <c r="Q45" s="420"/>
      <c r="R45" s="420"/>
      <c r="S45" s="420"/>
    </row>
    <row r="46" spans="1:20" ht="15" x14ac:dyDescent="0.2">
      <c r="A46" s="3"/>
      <c r="D46" s="420"/>
      <c r="E46" s="420"/>
      <c r="F46" s="420"/>
      <c r="G46" s="420"/>
      <c r="H46" s="420"/>
      <c r="I46" s="420"/>
      <c r="J46" s="420"/>
      <c r="K46" s="420"/>
      <c r="L46" s="420"/>
      <c r="M46" s="420"/>
      <c r="N46" s="420"/>
      <c r="O46" s="420"/>
      <c r="P46" s="420"/>
      <c r="Q46" s="420"/>
      <c r="R46" s="420"/>
      <c r="S46" s="420"/>
    </row>
    <row r="47" spans="1:20" ht="15" x14ac:dyDescent="0.2">
      <c r="A47" s="3"/>
      <c r="D47" s="420"/>
      <c r="E47" s="420"/>
      <c r="F47" s="420"/>
      <c r="G47" s="420"/>
      <c r="H47" s="420"/>
      <c r="I47" s="420"/>
      <c r="J47" s="420"/>
      <c r="K47" s="420"/>
      <c r="L47" s="420"/>
      <c r="M47" s="420"/>
      <c r="N47" s="420"/>
      <c r="O47" s="420"/>
      <c r="P47" s="420"/>
      <c r="Q47" s="420"/>
      <c r="R47" s="420"/>
      <c r="S47" s="420"/>
    </row>
    <row r="48" spans="1:20" ht="15" x14ac:dyDescent="0.2">
      <c r="A48" s="3"/>
      <c r="D48" s="420"/>
      <c r="E48" s="420"/>
      <c r="F48" s="420"/>
      <c r="G48" s="420"/>
      <c r="H48" s="420"/>
      <c r="I48" s="420"/>
      <c r="J48" s="420"/>
      <c r="K48" s="420"/>
      <c r="L48" s="420"/>
      <c r="M48" s="420"/>
      <c r="N48" s="420"/>
      <c r="O48" s="420"/>
      <c r="P48" s="420"/>
      <c r="Q48" s="420"/>
      <c r="R48" s="420"/>
      <c r="S48" s="420"/>
    </row>
    <row r="49" spans="1:21" ht="15" x14ac:dyDescent="0.2">
      <c r="A49" s="3"/>
      <c r="D49" s="420"/>
      <c r="E49" s="420"/>
      <c r="F49" s="420"/>
      <c r="G49" s="420"/>
      <c r="H49" s="420"/>
      <c r="I49" s="420"/>
      <c r="J49" s="420"/>
      <c r="K49" s="420"/>
      <c r="L49" s="420"/>
      <c r="M49" s="420"/>
      <c r="N49" s="420"/>
      <c r="O49" s="420"/>
      <c r="P49" s="420"/>
      <c r="Q49" s="420"/>
      <c r="R49" s="420"/>
      <c r="S49" s="420"/>
    </row>
    <row r="50" spans="1:21" ht="15" x14ac:dyDescent="0.2">
      <c r="A50" s="3"/>
      <c r="D50" s="420"/>
      <c r="E50" s="420"/>
      <c r="F50" s="420"/>
      <c r="G50" s="420"/>
      <c r="H50" s="420"/>
      <c r="I50" s="420"/>
      <c r="J50" s="420"/>
      <c r="K50" s="420"/>
      <c r="L50" s="420"/>
      <c r="M50" s="420"/>
      <c r="N50" s="420"/>
      <c r="O50" s="420"/>
      <c r="P50" s="420"/>
      <c r="Q50" s="420"/>
      <c r="R50" s="420"/>
      <c r="S50" s="420"/>
    </row>
    <row r="51" spans="1:21" ht="15" x14ac:dyDescent="0.2">
      <c r="A51" s="3"/>
      <c r="D51" s="420"/>
      <c r="E51" s="420"/>
      <c r="F51" s="420"/>
      <c r="G51" s="420"/>
      <c r="H51" s="420"/>
      <c r="I51" s="420"/>
      <c r="J51" s="420"/>
      <c r="K51" s="420"/>
      <c r="L51" s="420"/>
      <c r="M51" s="420"/>
      <c r="N51" s="420"/>
      <c r="O51" s="420"/>
      <c r="P51" s="420"/>
      <c r="Q51" s="420"/>
      <c r="R51" s="420"/>
      <c r="S51" s="420"/>
    </row>
    <row r="52" spans="1:21" ht="15" x14ac:dyDescent="0.2">
      <c r="A52" s="3"/>
    </row>
    <row r="53" spans="1:21" ht="41.25" customHeight="1" x14ac:dyDescent="0.2">
      <c r="C53" s="422" t="s">
        <v>25</v>
      </c>
      <c r="D53" s="422"/>
      <c r="E53" s="422"/>
      <c r="F53" s="422"/>
      <c r="G53" s="422"/>
      <c r="H53" s="422"/>
      <c r="I53" s="422"/>
      <c r="J53" s="422"/>
      <c r="K53" s="422"/>
      <c r="L53" s="422"/>
      <c r="M53" s="422"/>
      <c r="N53" s="422"/>
      <c r="O53" s="422"/>
      <c r="P53" s="422"/>
      <c r="Q53" s="422"/>
      <c r="R53" s="422"/>
      <c r="S53" s="422"/>
      <c r="T53" s="422"/>
    </row>
    <row r="54" spans="1:21" ht="46.5" customHeight="1" x14ac:dyDescent="0.2">
      <c r="C54" s="420" t="s">
        <v>26</v>
      </c>
      <c r="D54" s="420"/>
      <c r="E54" s="420"/>
      <c r="F54" s="420"/>
      <c r="G54" s="420"/>
      <c r="H54" s="420"/>
      <c r="I54" s="420"/>
      <c r="J54" s="420"/>
      <c r="K54" s="420"/>
      <c r="L54" s="420"/>
      <c r="M54" s="420"/>
      <c r="N54" s="420"/>
      <c r="O54" s="420"/>
      <c r="P54" s="420"/>
      <c r="Q54" s="420"/>
      <c r="R54" s="420"/>
      <c r="S54" s="420"/>
      <c r="T54" s="420"/>
    </row>
    <row r="55" spans="1:21" ht="15" x14ac:dyDescent="0.2">
      <c r="A55" s="7"/>
    </row>
    <row r="56" spans="1:21" ht="63.75" customHeight="1" x14ac:dyDescent="0.2">
      <c r="C56" s="420" t="s">
        <v>303</v>
      </c>
      <c r="D56" s="420"/>
      <c r="E56" s="420"/>
      <c r="F56" s="420"/>
      <c r="G56" s="420"/>
      <c r="H56" s="420"/>
      <c r="I56" s="420"/>
      <c r="J56" s="420"/>
      <c r="K56" s="420"/>
      <c r="L56" s="420"/>
      <c r="M56" s="420"/>
      <c r="N56" s="420"/>
      <c r="O56" s="420"/>
      <c r="P56" s="420"/>
      <c r="Q56" s="420"/>
      <c r="R56" s="420"/>
      <c r="S56" s="420"/>
      <c r="T56" s="420"/>
    </row>
    <row r="57" spans="1:21" ht="63.75" customHeight="1" x14ac:dyDescent="0.2">
      <c r="C57" s="420" t="s">
        <v>27</v>
      </c>
      <c r="D57" s="420"/>
      <c r="E57" s="420"/>
      <c r="F57" s="420"/>
      <c r="G57" s="420"/>
      <c r="H57" s="420"/>
      <c r="I57" s="420"/>
      <c r="J57" s="420"/>
      <c r="K57" s="420"/>
      <c r="L57" s="420"/>
      <c r="M57" s="420"/>
      <c r="N57" s="420"/>
      <c r="O57" s="420"/>
      <c r="P57" s="420"/>
      <c r="Q57" s="420"/>
      <c r="R57" s="420"/>
      <c r="S57" s="420"/>
      <c r="T57" s="420"/>
      <c r="U57" s="420"/>
    </row>
    <row r="58" spans="1:21" ht="15" x14ac:dyDescent="0.2">
      <c r="A58" s="7"/>
    </row>
    <row r="59" spans="1:21" ht="15.75" x14ac:dyDescent="0.2">
      <c r="A59" s="6" t="s">
        <v>28</v>
      </c>
    </row>
    <row r="60" spans="1:21" ht="15" x14ac:dyDescent="0.2">
      <c r="A60" s="3" t="s">
        <v>29</v>
      </c>
    </row>
    <row r="61" spans="1:21" ht="15" x14ac:dyDescent="0.2">
      <c r="A61" s="3"/>
    </row>
    <row r="62" spans="1:21" ht="15.75" x14ac:dyDescent="0.2">
      <c r="A62" s="4" t="s">
        <v>30</v>
      </c>
    </row>
    <row r="63" spans="1:21" ht="15.75" x14ac:dyDescent="0.2">
      <c r="A63" s="4" t="s">
        <v>304</v>
      </c>
    </row>
    <row r="64" spans="1:21" ht="25.5" customHeight="1" x14ac:dyDescent="0.2">
      <c r="A64" s="4"/>
      <c r="C64" s="423" t="s">
        <v>305</v>
      </c>
      <c r="D64" s="423"/>
      <c r="E64" s="423"/>
      <c r="F64" s="423"/>
      <c r="G64" s="423"/>
      <c r="H64" s="423"/>
      <c r="I64" s="423"/>
      <c r="J64" s="423"/>
      <c r="K64" s="423"/>
      <c r="L64" s="423"/>
      <c r="M64" s="423"/>
      <c r="N64" s="423"/>
      <c r="O64" s="423"/>
      <c r="P64" s="423"/>
      <c r="Q64" s="423"/>
      <c r="R64" s="423"/>
      <c r="S64" s="423"/>
      <c r="T64" s="423"/>
    </row>
    <row r="65" spans="1:20" ht="15.75" x14ac:dyDescent="0.2">
      <c r="A65" s="6"/>
    </row>
    <row r="66" spans="1:20" ht="15.75" x14ac:dyDescent="0.2">
      <c r="A66" s="6" t="s">
        <v>31</v>
      </c>
    </row>
    <row r="67" spans="1:20" ht="38.25" customHeight="1" x14ac:dyDescent="0.2">
      <c r="A67" s="420" t="s">
        <v>32</v>
      </c>
      <c r="B67" s="420"/>
      <c r="C67" s="420"/>
      <c r="D67" s="420"/>
      <c r="E67" s="420"/>
      <c r="F67" s="420"/>
      <c r="G67" s="420"/>
      <c r="H67" s="420"/>
      <c r="I67" s="420"/>
      <c r="J67" s="420"/>
      <c r="K67" s="420"/>
      <c r="L67" s="420"/>
      <c r="M67" s="420"/>
      <c r="N67" s="420"/>
      <c r="O67" s="420"/>
      <c r="P67" s="420"/>
      <c r="Q67" s="420"/>
      <c r="R67" s="420"/>
      <c r="S67" s="420"/>
      <c r="T67" s="420"/>
    </row>
    <row r="68" spans="1:20" ht="15" x14ac:dyDescent="0.2">
      <c r="A68" s="7"/>
    </row>
    <row r="69" spans="1:20" ht="15.75" x14ac:dyDescent="0.2">
      <c r="A69" s="4" t="s">
        <v>33</v>
      </c>
    </row>
    <row r="70" spans="1:20" ht="32.25" customHeight="1" x14ac:dyDescent="0.2">
      <c r="B70" s="421" t="s">
        <v>34</v>
      </c>
      <c r="C70" s="421"/>
      <c r="D70" s="421"/>
      <c r="E70" s="421"/>
      <c r="F70" s="421"/>
      <c r="G70" s="421"/>
      <c r="H70" s="421"/>
      <c r="I70" s="421"/>
      <c r="J70" s="421"/>
      <c r="K70" s="421"/>
      <c r="L70" s="421"/>
      <c r="M70" s="421"/>
      <c r="N70" s="421"/>
      <c r="O70" s="421"/>
      <c r="P70" s="421"/>
      <c r="Q70" s="421"/>
      <c r="R70" s="421"/>
      <c r="S70" s="421"/>
      <c r="T70" s="421"/>
    </row>
    <row r="71" spans="1:20" ht="15.75" x14ac:dyDescent="0.2">
      <c r="A71" s="4" t="s">
        <v>35</v>
      </c>
    </row>
    <row r="74" spans="1:20" ht="15.75" x14ac:dyDescent="0.2">
      <c r="A74" s="6" t="s">
        <v>306</v>
      </c>
    </row>
    <row r="75" spans="1:20" ht="15" x14ac:dyDescent="0.2">
      <c r="A75" s="3" t="s">
        <v>307</v>
      </c>
    </row>
  </sheetData>
  <mergeCells count="13">
    <mergeCell ref="C54:T54"/>
    <mergeCell ref="C56:T56"/>
    <mergeCell ref="A67:T67"/>
    <mergeCell ref="B70:T70"/>
    <mergeCell ref="D41:S51"/>
    <mergeCell ref="C53:T53"/>
    <mergeCell ref="C57:U57"/>
    <mergeCell ref="C64:T64"/>
    <mergeCell ref="C22:T22"/>
    <mergeCell ref="D26:T26"/>
    <mergeCell ref="C30:T30"/>
    <mergeCell ref="C32:T32"/>
    <mergeCell ref="C37:T37"/>
  </mergeCells>
  <pageMargins left="0.7" right="0.7" top="0.75" bottom="0.75" header="0.3" footer="0.3"/>
  <pageSetup scale="44" orientation="portrait" r:id="rId1"/>
  <colBreaks count="1" manualBreakCount="1">
    <brk id="2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115"/>
  <sheetViews>
    <sheetView zoomScaleNormal="100" workbookViewId="0">
      <pane ySplit="7" topLeftCell="A8" activePane="bottomLeft" state="frozen"/>
      <selection sqref="A1:F1"/>
      <selection pane="bottomLeft" activeCell="H7" sqref="H7"/>
    </sheetView>
  </sheetViews>
  <sheetFormatPr defaultRowHeight="15" x14ac:dyDescent="0.25"/>
  <cols>
    <col min="1" max="1" width="12.42578125" style="14" customWidth="1"/>
    <col min="2" max="2" width="23" style="14" customWidth="1"/>
    <col min="3" max="3" width="4.28515625" style="14" customWidth="1"/>
    <col min="4" max="6" width="16.7109375" style="61" customWidth="1"/>
    <col min="7" max="7" width="16.7109375" style="146" customWidth="1"/>
    <col min="8" max="8" width="16.7109375" style="63" customWidth="1"/>
    <col min="9" max="9" width="16.7109375" style="64" customWidth="1"/>
    <col min="10" max="11" width="16.7109375" style="63" customWidth="1"/>
    <col min="12" max="12" width="15.140625" style="63" bestFit="1" customWidth="1"/>
    <col min="13" max="13" width="3.7109375" style="64" customWidth="1"/>
    <col min="14" max="14" width="15.42578125" style="14" customWidth="1"/>
    <col min="15" max="15" width="3.7109375" style="65" customWidth="1"/>
    <col min="16" max="16" width="2.7109375" style="14" customWidth="1"/>
    <col min="17" max="17" width="14.28515625" style="14" bestFit="1" customWidth="1"/>
    <col min="18" max="18" width="15" style="14" customWidth="1"/>
    <col min="19" max="19" width="1.7109375" style="14" bestFit="1" customWidth="1"/>
    <col min="20" max="16384" width="9.140625" style="14"/>
  </cols>
  <sheetData>
    <row r="1" spans="1:24" s="274" customFormat="1" ht="18.75" x14ac:dyDescent="0.3">
      <c r="A1" s="321" t="s">
        <v>371</v>
      </c>
      <c r="B1" s="321"/>
      <c r="C1" s="321"/>
      <c r="D1" s="321"/>
      <c r="E1" s="321"/>
      <c r="F1" s="321"/>
      <c r="G1" s="16" t="s">
        <v>270</v>
      </c>
      <c r="H1" s="273" t="s">
        <v>228</v>
      </c>
      <c r="I1" s="273"/>
      <c r="J1" s="273"/>
      <c r="K1" s="273"/>
      <c r="L1" s="273"/>
      <c r="M1" s="273"/>
    </row>
    <row r="2" spans="1:24" s="274" customFormat="1" ht="18.75" x14ac:dyDescent="0.3">
      <c r="A2" s="321" t="s">
        <v>233</v>
      </c>
      <c r="B2" s="321"/>
      <c r="C2" s="321"/>
      <c r="D2" s="321"/>
      <c r="E2" s="321"/>
      <c r="F2" s="321"/>
      <c r="G2" s="322" t="s">
        <v>232</v>
      </c>
      <c r="H2" s="322"/>
      <c r="I2" s="322"/>
      <c r="J2" s="322"/>
      <c r="K2" s="273"/>
      <c r="L2" s="273"/>
      <c r="M2" s="273"/>
    </row>
    <row r="3" spans="1:24" s="274" customFormat="1" ht="18.75" x14ac:dyDescent="0.3">
      <c r="A3" s="16"/>
      <c r="B3" s="273"/>
      <c r="C3" s="273"/>
      <c r="D3" s="273"/>
      <c r="E3" s="273"/>
      <c r="F3" s="323" t="s">
        <v>234</v>
      </c>
      <c r="G3" s="323"/>
      <c r="H3" s="273"/>
      <c r="I3" s="273"/>
      <c r="J3" s="273"/>
      <c r="K3" s="275"/>
      <c r="L3" s="275"/>
      <c r="M3" s="276"/>
    </row>
    <row r="4" spans="1:24" s="274" customFormat="1" ht="18.75" x14ac:dyDescent="0.3">
      <c r="A4" s="16"/>
      <c r="B4" s="273"/>
      <c r="C4" s="273"/>
      <c r="D4" s="323" t="s">
        <v>235</v>
      </c>
      <c r="E4" s="323"/>
      <c r="F4" s="323"/>
      <c r="G4" s="323"/>
      <c r="H4" s="323"/>
      <c r="I4" s="323"/>
      <c r="J4" s="273"/>
      <c r="K4" s="275"/>
      <c r="L4" s="275"/>
      <c r="M4" s="276"/>
    </row>
    <row r="5" spans="1:24" s="274" customFormat="1" ht="18.75" x14ac:dyDescent="0.3">
      <c r="A5" s="16"/>
      <c r="B5" s="273"/>
      <c r="C5" s="273"/>
      <c r="D5" s="17"/>
      <c r="E5" s="17"/>
      <c r="F5" s="17"/>
      <c r="G5" s="17"/>
      <c r="H5" s="17"/>
      <c r="I5" s="17"/>
      <c r="J5" s="273"/>
      <c r="K5" s="275"/>
      <c r="L5" s="275"/>
      <c r="M5" s="276"/>
    </row>
    <row r="6" spans="1:24" s="16" customFormat="1" ht="18.75" x14ac:dyDescent="0.3">
      <c r="C6" s="189"/>
      <c r="D6" s="190" t="s">
        <v>187</v>
      </c>
      <c r="E6" s="190" t="s">
        <v>188</v>
      </c>
      <c r="F6" s="190" t="str">
        <f>E6</f>
        <v>2016-17</v>
      </c>
      <c r="G6" s="190" t="str">
        <f>+F6</f>
        <v>2016-17</v>
      </c>
      <c r="H6" s="190" t="s">
        <v>189</v>
      </c>
      <c r="I6" s="190" t="s">
        <v>372</v>
      </c>
      <c r="J6" s="190" t="s">
        <v>373</v>
      </c>
      <c r="K6" s="191"/>
      <c r="L6" s="137"/>
      <c r="M6" s="20"/>
      <c r="N6" s="21"/>
    </row>
    <row r="7" spans="1:24" s="16" customFormat="1" ht="18.75" x14ac:dyDescent="0.3">
      <c r="C7" s="189"/>
      <c r="D7" s="190" t="s">
        <v>190</v>
      </c>
      <c r="E7" s="190" t="s">
        <v>191</v>
      </c>
      <c r="F7" s="190" t="s">
        <v>192</v>
      </c>
      <c r="G7" s="190" t="s">
        <v>193</v>
      </c>
      <c r="H7" s="190" t="s">
        <v>194</v>
      </c>
      <c r="I7" s="190" t="s">
        <v>194</v>
      </c>
      <c r="J7" s="190" t="s">
        <v>194</v>
      </c>
      <c r="K7" s="191"/>
      <c r="L7" s="137"/>
      <c r="M7" s="20"/>
      <c r="N7" s="21"/>
    </row>
    <row r="8" spans="1:24" s="274" customFormat="1" ht="18.75" x14ac:dyDescent="0.3">
      <c r="C8" s="277"/>
      <c r="D8" s="278" t="str">
        <f t="shared" ref="D8:J8" si="0">IF(D9="MET","",D113)</f>
        <v/>
      </c>
      <c r="E8" s="278" t="str">
        <f t="shared" si="0"/>
        <v/>
      </c>
      <c r="F8" s="278" t="str">
        <f t="shared" si="0"/>
        <v/>
      </c>
      <c r="G8" s="278" t="str">
        <f t="shared" si="0"/>
        <v/>
      </c>
      <c r="H8" s="278" t="str">
        <f t="shared" si="0"/>
        <v/>
      </c>
      <c r="I8" s="278" t="str">
        <f t="shared" si="0"/>
        <v/>
      </c>
      <c r="J8" s="278" t="str">
        <f t="shared" si="0"/>
        <v/>
      </c>
      <c r="K8" s="279"/>
      <c r="L8" s="280"/>
      <c r="M8" s="276"/>
      <c r="N8" s="281"/>
    </row>
    <row r="9" spans="1:24" s="274" customFormat="1" ht="18.75" x14ac:dyDescent="0.3">
      <c r="C9" s="277"/>
      <c r="D9" s="282" t="str">
        <f>IF(D111&lt;0,"MET",IF(D111=0,"MET",D111))</f>
        <v>MET</v>
      </c>
      <c r="E9" s="282" t="str">
        <f>IF(E111&lt;0,"MET",IF(E111=0,"MET",E111))</f>
        <v>MET</v>
      </c>
      <c r="F9" s="282" t="str">
        <f t="shared" ref="F9:J9" si="1">IF(F111&lt;0,"MET",IF(F111=0,"MET",F111))</f>
        <v>MET</v>
      </c>
      <c r="G9" s="282" t="str">
        <f t="shared" si="1"/>
        <v>MET</v>
      </c>
      <c r="H9" s="282" t="str">
        <f t="shared" si="1"/>
        <v>MET</v>
      </c>
      <c r="I9" s="282" t="str">
        <f t="shared" si="1"/>
        <v>MET</v>
      </c>
      <c r="J9" s="282" t="str">
        <f t="shared" si="1"/>
        <v>MET</v>
      </c>
      <c r="K9" s="283"/>
      <c r="L9" s="280"/>
      <c r="M9" s="276"/>
      <c r="N9" s="281"/>
    </row>
    <row r="10" spans="1:24" s="274" customFormat="1" ht="19.5" thickBot="1" x14ac:dyDescent="0.35">
      <c r="D10" s="284" t="str">
        <f>IF(D9="MET","","NOT MET")</f>
        <v/>
      </c>
      <c r="E10" s="284" t="str">
        <f>IF(E9="MET","","NOT MET")</f>
        <v/>
      </c>
      <c r="F10" s="284" t="str">
        <f t="shared" ref="F10:J10" si="2">IF(F9="MET","","NOT MET")</f>
        <v/>
      </c>
      <c r="G10" s="284" t="str">
        <f t="shared" si="2"/>
        <v/>
      </c>
      <c r="H10" s="284" t="str">
        <f t="shared" si="2"/>
        <v/>
      </c>
      <c r="I10" s="284" t="str">
        <f t="shared" si="2"/>
        <v/>
      </c>
      <c r="J10" s="284" t="str">
        <f t="shared" si="2"/>
        <v/>
      </c>
      <c r="K10" s="283"/>
      <c r="L10" s="280"/>
      <c r="M10" s="276"/>
      <c r="N10" s="281"/>
    </row>
    <row r="11" spans="1:24" ht="22.5" thickTop="1" thickBot="1" x14ac:dyDescent="0.4">
      <c r="A11" s="328" t="s">
        <v>36</v>
      </c>
      <c r="B11" s="329"/>
      <c r="C11" s="329"/>
      <c r="D11" s="329"/>
      <c r="E11" s="329"/>
      <c r="F11" s="329"/>
      <c r="G11" s="329"/>
      <c r="H11" s="329"/>
      <c r="I11" s="329"/>
      <c r="J11" s="330"/>
      <c r="K11" s="193"/>
      <c r="L11" s="193"/>
      <c r="M11" s="193"/>
      <c r="N11" s="193"/>
      <c r="O11" s="193"/>
      <c r="P11" s="22"/>
    </row>
    <row r="12" spans="1:24" s="27" customFormat="1" ht="15.75" customHeight="1" thickTop="1" x14ac:dyDescent="0.25">
      <c r="A12" s="326" t="s">
        <v>39</v>
      </c>
      <c r="B12" s="327"/>
      <c r="C12" s="331" t="s">
        <v>108</v>
      </c>
      <c r="D12" s="66"/>
      <c r="E12" s="66"/>
      <c r="F12" s="66"/>
      <c r="G12" s="66"/>
      <c r="H12" s="66"/>
      <c r="I12" s="66"/>
      <c r="J12" s="66"/>
    </row>
    <row r="13" spans="1:24" s="44" customFormat="1" ht="12" customHeight="1" x14ac:dyDescent="0.2">
      <c r="A13" s="324" t="s">
        <v>55</v>
      </c>
      <c r="B13" s="325"/>
      <c r="C13" s="332"/>
      <c r="D13" s="43"/>
      <c r="E13" s="43"/>
      <c r="F13" s="43"/>
      <c r="G13" s="43"/>
      <c r="H13" s="43"/>
      <c r="I13" s="43"/>
      <c r="J13" s="43"/>
    </row>
    <row r="14" spans="1:24" x14ac:dyDescent="0.25">
      <c r="A14" s="71">
        <v>1000</v>
      </c>
      <c r="B14" s="138" t="s">
        <v>58</v>
      </c>
      <c r="C14" s="139">
        <v>301</v>
      </c>
      <c r="D14" s="251"/>
      <c r="E14" s="251"/>
      <c r="F14" s="251"/>
      <c r="G14" s="251"/>
      <c r="H14" s="251"/>
      <c r="I14" s="251"/>
      <c r="J14" s="251"/>
    </row>
    <row r="15" spans="1:24" x14ac:dyDescent="0.25">
      <c r="A15" s="71">
        <v>2000</v>
      </c>
      <c r="B15" s="138" t="s">
        <v>59</v>
      </c>
      <c r="C15" s="139">
        <v>311</v>
      </c>
      <c r="D15" s="251"/>
      <c r="E15" s="251"/>
      <c r="F15" s="251"/>
      <c r="G15" s="251"/>
      <c r="H15" s="251"/>
      <c r="I15" s="251"/>
      <c r="J15" s="251"/>
      <c r="Q15" s="50"/>
      <c r="R15" s="50"/>
      <c r="S15" s="50"/>
      <c r="T15" s="50"/>
      <c r="U15" s="50"/>
      <c r="V15" s="50"/>
      <c r="W15" s="50"/>
      <c r="X15" s="50"/>
    </row>
    <row r="16" spans="1:24" x14ac:dyDescent="0.25">
      <c r="A16" s="71">
        <v>3000</v>
      </c>
      <c r="B16" s="138" t="s">
        <v>114</v>
      </c>
      <c r="C16" s="139">
        <v>321</v>
      </c>
      <c r="D16" s="251"/>
      <c r="E16" s="251"/>
      <c r="F16" s="251"/>
      <c r="G16" s="251"/>
      <c r="H16" s="251"/>
      <c r="I16" s="251"/>
      <c r="J16" s="251"/>
      <c r="Q16" s="50"/>
      <c r="R16" s="50"/>
      <c r="S16" s="50"/>
      <c r="T16" s="50"/>
      <c r="U16" s="50"/>
      <c r="V16" s="50"/>
      <c r="X16" s="50"/>
    </row>
    <row r="17" spans="1:24" x14ac:dyDescent="0.25">
      <c r="A17" s="289">
        <v>4000</v>
      </c>
      <c r="B17" s="290" t="s">
        <v>240</v>
      </c>
      <c r="C17" s="139"/>
      <c r="D17" s="293"/>
      <c r="E17" s="293"/>
      <c r="F17" s="251"/>
      <c r="G17" s="251"/>
      <c r="H17" s="251"/>
      <c r="I17" s="251"/>
      <c r="J17" s="251"/>
      <c r="Q17" s="50"/>
      <c r="R17" s="50"/>
      <c r="S17" s="50"/>
      <c r="T17" s="50"/>
      <c r="U17" s="50"/>
      <c r="V17" s="50"/>
      <c r="X17" s="50"/>
    </row>
    <row r="18" spans="1:24" x14ac:dyDescent="0.25">
      <c r="A18" s="289">
        <v>6500</v>
      </c>
      <c r="B18" s="290" t="s">
        <v>241</v>
      </c>
      <c r="C18" s="139"/>
      <c r="D18" s="293"/>
      <c r="E18" s="293"/>
      <c r="F18" s="251"/>
      <c r="G18" s="251"/>
      <c r="H18" s="251"/>
      <c r="I18" s="251"/>
      <c r="J18" s="251"/>
      <c r="Q18" s="50"/>
      <c r="R18" s="50"/>
      <c r="S18" s="50"/>
      <c r="T18" s="50"/>
      <c r="U18" s="50"/>
      <c r="V18" s="50"/>
      <c r="X18" s="50"/>
    </row>
    <row r="19" spans="1:24" x14ac:dyDescent="0.25">
      <c r="A19" s="71" t="s">
        <v>220</v>
      </c>
      <c r="B19" s="138" t="s">
        <v>221</v>
      </c>
      <c r="C19" s="139">
        <v>331</v>
      </c>
      <c r="D19" s="251"/>
      <c r="E19" s="251"/>
      <c r="F19" s="294">
        <f>F17+F18</f>
        <v>0</v>
      </c>
      <c r="G19" s="294">
        <f>G17+G18</f>
        <v>0</v>
      </c>
      <c r="H19" s="294">
        <f>H17+H18</f>
        <v>0</v>
      </c>
      <c r="I19" s="294">
        <f t="shared" ref="I19:J19" si="3">I17+I18</f>
        <v>0</v>
      </c>
      <c r="J19" s="294">
        <f t="shared" si="3"/>
        <v>0</v>
      </c>
      <c r="Q19" s="50"/>
      <c r="R19" s="50"/>
      <c r="S19" s="50"/>
      <c r="T19" s="50"/>
      <c r="U19" s="50"/>
      <c r="V19" s="50"/>
      <c r="X19" s="50"/>
    </row>
    <row r="20" spans="1:24" x14ac:dyDescent="0.25">
      <c r="A20" s="289">
        <v>5000</v>
      </c>
      <c r="B20" s="290" t="s">
        <v>62</v>
      </c>
      <c r="C20" s="287"/>
      <c r="D20" s="293"/>
      <c r="E20" s="293"/>
      <c r="F20" s="288"/>
      <c r="G20" s="288"/>
      <c r="H20" s="288"/>
      <c r="I20" s="288"/>
      <c r="J20" s="288"/>
      <c r="Q20" s="50"/>
      <c r="R20" s="50"/>
      <c r="S20" s="50"/>
      <c r="T20" s="50"/>
      <c r="U20" s="50"/>
      <c r="V20" s="50"/>
      <c r="X20" s="50"/>
    </row>
    <row r="21" spans="1:24" x14ac:dyDescent="0.25">
      <c r="A21" s="292">
        <v>7300</v>
      </c>
      <c r="B21" s="291" t="s">
        <v>65</v>
      </c>
      <c r="C21" s="287"/>
      <c r="D21" s="293"/>
      <c r="E21" s="293"/>
      <c r="F21" s="288"/>
      <c r="G21" s="288"/>
      <c r="H21" s="288"/>
      <c r="I21" s="288"/>
      <c r="J21" s="288"/>
      <c r="Q21" s="50"/>
      <c r="R21" s="50"/>
      <c r="S21" s="50"/>
      <c r="T21" s="50"/>
      <c r="U21" s="50"/>
      <c r="V21" s="50"/>
      <c r="X21" s="50"/>
    </row>
    <row r="22" spans="1:24" ht="15.75" thickBot="1" x14ac:dyDescent="0.3">
      <c r="A22" s="212" t="s">
        <v>195</v>
      </c>
      <c r="B22" s="56" t="s">
        <v>222</v>
      </c>
      <c r="C22" s="141">
        <v>341</v>
      </c>
      <c r="D22" s="252"/>
      <c r="E22" s="252"/>
      <c r="F22" s="295">
        <f>F20+F21</f>
        <v>0</v>
      </c>
      <c r="G22" s="295">
        <f>G20+G21</f>
        <v>0</v>
      </c>
      <c r="H22" s="295">
        <f>H20+H21</f>
        <v>0</v>
      </c>
      <c r="I22" s="295">
        <f t="shared" ref="I22:J22" si="4">I20+I21</f>
        <v>0</v>
      </c>
      <c r="J22" s="295">
        <f t="shared" si="4"/>
        <v>0</v>
      </c>
      <c r="Q22" s="50"/>
      <c r="R22" s="50"/>
      <c r="S22" s="50"/>
      <c r="T22" s="50"/>
      <c r="U22" s="50"/>
      <c r="V22" s="50"/>
      <c r="X22" s="50"/>
    </row>
    <row r="23" spans="1:24" s="65" customFormat="1" ht="12.75" thickTop="1" x14ac:dyDescent="0.2">
      <c r="C23" s="219"/>
      <c r="D23" s="220">
        <f>D14+D15+D16+D19+D22</f>
        <v>0</v>
      </c>
      <c r="E23" s="220">
        <f>E14+E15+E16+E19+E22</f>
        <v>0</v>
      </c>
      <c r="F23" s="220">
        <f t="shared" ref="F23:J23" si="5">F14+F15+F16+F19+F22</f>
        <v>0</v>
      </c>
      <c r="G23" s="220">
        <f t="shared" si="5"/>
        <v>0</v>
      </c>
      <c r="H23" s="220">
        <f t="shared" si="5"/>
        <v>0</v>
      </c>
      <c r="I23" s="220">
        <f t="shared" si="5"/>
        <v>0</v>
      </c>
      <c r="J23" s="220">
        <f t="shared" si="5"/>
        <v>0</v>
      </c>
      <c r="K23" s="221"/>
      <c r="L23" s="221"/>
      <c r="M23" s="64"/>
      <c r="Q23" s="222"/>
      <c r="R23" s="222"/>
      <c r="S23" s="222"/>
      <c r="T23" s="222"/>
      <c r="U23" s="222"/>
      <c r="V23" s="222"/>
      <c r="X23" s="222"/>
    </row>
    <row r="24" spans="1:24" x14ac:dyDescent="0.25">
      <c r="A24" s="333" t="s">
        <v>41</v>
      </c>
      <c r="B24" s="334"/>
      <c r="C24" s="335" t="s">
        <v>108</v>
      </c>
      <c r="D24" s="26"/>
      <c r="E24" s="26"/>
      <c r="F24" s="26"/>
      <c r="G24" s="26"/>
      <c r="H24" s="26"/>
      <c r="I24" s="26"/>
      <c r="J24" s="26"/>
      <c r="Q24" s="50"/>
      <c r="R24" s="50"/>
      <c r="S24" s="50"/>
      <c r="T24" s="50"/>
      <c r="U24" s="50"/>
      <c r="V24" s="50"/>
      <c r="X24" s="50"/>
    </row>
    <row r="25" spans="1:24" x14ac:dyDescent="0.25">
      <c r="A25" s="324" t="s">
        <v>56</v>
      </c>
      <c r="B25" s="325"/>
      <c r="C25" s="332"/>
      <c r="D25" s="43"/>
      <c r="E25" s="43"/>
      <c r="F25" s="43"/>
      <c r="G25" s="43"/>
      <c r="H25" s="43"/>
      <c r="I25" s="43"/>
      <c r="J25" s="43"/>
      <c r="Q25" s="50"/>
      <c r="R25" s="50"/>
      <c r="S25" s="50"/>
      <c r="T25" s="50"/>
      <c r="U25" s="50"/>
      <c r="V25" s="50"/>
      <c r="X25" s="50"/>
    </row>
    <row r="26" spans="1:24" x14ac:dyDescent="0.25">
      <c r="A26" s="71">
        <v>1000</v>
      </c>
      <c r="B26" s="138" t="s">
        <v>58</v>
      </c>
      <c r="C26" s="139">
        <v>303</v>
      </c>
      <c r="D26" s="251"/>
      <c r="E26" s="251"/>
      <c r="F26" s="251"/>
      <c r="G26" s="251"/>
      <c r="H26" s="251"/>
      <c r="I26" s="251"/>
      <c r="J26" s="251"/>
      <c r="Q26" s="50"/>
      <c r="R26" s="50"/>
      <c r="S26" s="50"/>
      <c r="T26" s="50"/>
      <c r="U26" s="50"/>
      <c r="V26" s="50"/>
      <c r="X26" s="50"/>
    </row>
    <row r="27" spans="1:24" x14ac:dyDescent="0.25">
      <c r="A27" s="71">
        <v>2000</v>
      </c>
      <c r="B27" s="138" t="s">
        <v>59</v>
      </c>
      <c r="C27" s="139">
        <v>313</v>
      </c>
      <c r="D27" s="251"/>
      <c r="E27" s="251"/>
      <c r="F27" s="251"/>
      <c r="G27" s="251"/>
      <c r="H27" s="251"/>
      <c r="I27" s="251"/>
      <c r="J27" s="251"/>
      <c r="Q27" s="50"/>
      <c r="R27" s="50"/>
      <c r="S27" s="50"/>
      <c r="T27" s="50"/>
      <c r="U27" s="50"/>
      <c r="V27" s="50"/>
      <c r="X27" s="50"/>
    </row>
    <row r="28" spans="1:24" x14ac:dyDescent="0.25">
      <c r="A28" s="71">
        <v>3000</v>
      </c>
      <c r="B28" s="138" t="s">
        <v>114</v>
      </c>
      <c r="C28" s="139">
        <v>323</v>
      </c>
      <c r="D28" s="251"/>
      <c r="E28" s="251"/>
      <c r="F28" s="251"/>
      <c r="G28" s="251"/>
      <c r="H28" s="251"/>
      <c r="I28" s="251"/>
      <c r="J28" s="251"/>
      <c r="Q28" s="50"/>
      <c r="R28" s="50"/>
      <c r="S28" s="50"/>
      <c r="T28" s="50"/>
      <c r="U28" s="50"/>
      <c r="V28" s="50"/>
      <c r="X28" s="50"/>
    </row>
    <row r="29" spans="1:24" x14ac:dyDescent="0.25">
      <c r="A29" s="289">
        <v>4000</v>
      </c>
      <c r="B29" s="290" t="s">
        <v>240</v>
      </c>
      <c r="C29" s="139"/>
      <c r="D29" s="293"/>
      <c r="E29" s="293"/>
      <c r="F29" s="251"/>
      <c r="G29" s="251"/>
      <c r="H29" s="251"/>
      <c r="I29" s="251"/>
      <c r="J29" s="251"/>
      <c r="Q29" s="50"/>
      <c r="R29" s="50"/>
      <c r="S29" s="50"/>
      <c r="T29" s="50"/>
      <c r="U29" s="50"/>
      <c r="V29" s="50"/>
      <c r="X29" s="50"/>
    </row>
    <row r="30" spans="1:24" x14ac:dyDescent="0.25">
      <c r="A30" s="289">
        <v>6500</v>
      </c>
      <c r="B30" s="290" t="s">
        <v>241</v>
      </c>
      <c r="C30" s="139"/>
      <c r="D30" s="293"/>
      <c r="E30" s="293"/>
      <c r="F30" s="251"/>
      <c r="G30" s="251"/>
      <c r="H30" s="251"/>
      <c r="I30" s="251"/>
      <c r="J30" s="251"/>
      <c r="Q30" s="50"/>
      <c r="R30" s="50"/>
      <c r="S30" s="50"/>
      <c r="T30" s="50"/>
      <c r="U30" s="50"/>
      <c r="V30" s="50"/>
      <c r="X30" s="50"/>
    </row>
    <row r="31" spans="1:24" x14ac:dyDescent="0.25">
      <c r="A31" s="271" t="s">
        <v>220</v>
      </c>
      <c r="B31" s="138" t="s">
        <v>221</v>
      </c>
      <c r="C31" s="139">
        <v>333</v>
      </c>
      <c r="D31" s="251"/>
      <c r="E31" s="251"/>
      <c r="F31" s="294">
        <f>F29+F30</f>
        <v>0</v>
      </c>
      <c r="G31" s="294">
        <f>G29+G30</f>
        <v>0</v>
      </c>
      <c r="H31" s="294">
        <f>H29+H30</f>
        <v>0</v>
      </c>
      <c r="I31" s="294">
        <f t="shared" ref="I31" si="6">I29+I30</f>
        <v>0</v>
      </c>
      <c r="J31" s="294">
        <f t="shared" ref="J31" si="7">J29+J30</f>
        <v>0</v>
      </c>
      <c r="Q31" s="50"/>
      <c r="R31" s="50"/>
      <c r="S31" s="50"/>
      <c r="T31" s="50"/>
      <c r="U31" s="50"/>
      <c r="V31" s="50"/>
      <c r="X31" s="50"/>
    </row>
    <row r="32" spans="1:24" x14ac:dyDescent="0.25">
      <c r="A32" s="289">
        <v>5000</v>
      </c>
      <c r="B32" s="290" t="s">
        <v>62</v>
      </c>
      <c r="C32" s="287"/>
      <c r="D32" s="293"/>
      <c r="E32" s="293"/>
      <c r="F32" s="288"/>
      <c r="G32" s="288"/>
      <c r="H32" s="288"/>
      <c r="I32" s="288"/>
      <c r="J32" s="288"/>
      <c r="Q32" s="50"/>
      <c r="R32" s="50"/>
      <c r="S32" s="50"/>
      <c r="T32" s="50"/>
      <c r="U32" s="50"/>
      <c r="V32" s="50"/>
      <c r="X32" s="50"/>
    </row>
    <row r="33" spans="1:24" x14ac:dyDescent="0.25">
      <c r="A33" s="292">
        <v>7300</v>
      </c>
      <c r="B33" s="291" t="s">
        <v>65</v>
      </c>
      <c r="C33" s="287"/>
      <c r="D33" s="293"/>
      <c r="E33" s="293"/>
      <c r="F33" s="288"/>
      <c r="G33" s="288"/>
      <c r="H33" s="288"/>
      <c r="I33" s="288"/>
      <c r="J33" s="288"/>
      <c r="Q33" s="50"/>
      <c r="R33" s="50"/>
      <c r="S33" s="50"/>
      <c r="T33" s="50"/>
      <c r="U33" s="50"/>
      <c r="V33" s="50"/>
      <c r="X33" s="50"/>
    </row>
    <row r="34" spans="1:24" ht="15.75" thickBot="1" x14ac:dyDescent="0.3">
      <c r="A34" s="270" t="s">
        <v>195</v>
      </c>
      <c r="B34" s="56" t="s">
        <v>222</v>
      </c>
      <c r="C34" s="141">
        <v>343</v>
      </c>
      <c r="D34" s="252"/>
      <c r="E34" s="252"/>
      <c r="F34" s="295">
        <f>F32+F33</f>
        <v>0</v>
      </c>
      <c r="G34" s="295">
        <f>G32+G33</f>
        <v>0</v>
      </c>
      <c r="H34" s="295">
        <f>H32+H33</f>
        <v>0</v>
      </c>
      <c r="I34" s="295">
        <f t="shared" ref="I34" si="8">I32+I33</f>
        <v>0</v>
      </c>
      <c r="J34" s="295">
        <f t="shared" ref="J34" si="9">J32+J33</f>
        <v>0</v>
      </c>
      <c r="Q34" s="50"/>
      <c r="R34" s="50"/>
      <c r="S34" s="50"/>
      <c r="T34" s="50"/>
      <c r="U34" s="50"/>
      <c r="V34" s="50"/>
      <c r="X34" s="50"/>
    </row>
    <row r="35" spans="1:24" s="65" customFormat="1" ht="12.75" thickTop="1" x14ac:dyDescent="0.2">
      <c r="C35" s="143"/>
      <c r="D35" s="220">
        <f t="shared" ref="D35:J35" si="10">D26+D27+D28+D31+D34</f>
        <v>0</v>
      </c>
      <c r="E35" s="220">
        <f t="shared" si="10"/>
        <v>0</v>
      </c>
      <c r="F35" s="220">
        <f t="shared" si="10"/>
        <v>0</v>
      </c>
      <c r="G35" s="220">
        <f t="shared" si="10"/>
        <v>0</v>
      </c>
      <c r="H35" s="220">
        <f t="shared" si="10"/>
        <v>0</v>
      </c>
      <c r="I35" s="220">
        <f t="shared" si="10"/>
        <v>0</v>
      </c>
      <c r="J35" s="220">
        <f t="shared" si="10"/>
        <v>0</v>
      </c>
      <c r="K35" s="221"/>
      <c r="L35" s="221"/>
      <c r="M35" s="64"/>
      <c r="Q35" s="222"/>
      <c r="R35" s="222"/>
      <c r="S35" s="222"/>
      <c r="T35" s="222"/>
      <c r="U35" s="222"/>
      <c r="V35" s="222"/>
      <c r="X35" s="222"/>
    </row>
    <row r="36" spans="1:24" x14ac:dyDescent="0.25">
      <c r="A36" s="333" t="s">
        <v>42</v>
      </c>
      <c r="B36" s="334"/>
      <c r="C36" s="335" t="s">
        <v>108</v>
      </c>
      <c r="D36" s="26"/>
      <c r="E36" s="26"/>
      <c r="F36" s="26"/>
      <c r="G36" s="26"/>
      <c r="H36" s="26"/>
      <c r="I36" s="26"/>
      <c r="J36" s="26"/>
      <c r="Q36" s="50"/>
      <c r="R36" s="50"/>
      <c r="S36" s="50"/>
      <c r="T36" s="50"/>
      <c r="U36" s="50"/>
      <c r="V36" s="50"/>
      <c r="X36" s="50"/>
    </row>
    <row r="37" spans="1:24" x14ac:dyDescent="0.25">
      <c r="A37" s="337" t="s">
        <v>48</v>
      </c>
      <c r="B37" s="338"/>
      <c r="C37" s="336"/>
      <c r="D37" s="32"/>
      <c r="E37" s="32"/>
      <c r="F37" s="32"/>
      <c r="G37" s="32"/>
      <c r="H37" s="32"/>
      <c r="I37" s="32"/>
      <c r="J37" s="32"/>
      <c r="Q37" s="50"/>
      <c r="R37" s="50"/>
      <c r="S37" s="50"/>
      <c r="T37" s="50"/>
      <c r="U37" s="50"/>
      <c r="V37" s="50"/>
      <c r="X37" s="50"/>
    </row>
    <row r="38" spans="1:24" x14ac:dyDescent="0.25">
      <c r="A38" s="324" t="s">
        <v>57</v>
      </c>
      <c r="B38" s="325"/>
      <c r="C38" s="332"/>
      <c r="D38" s="43"/>
      <c r="E38" s="43"/>
      <c r="F38" s="43"/>
      <c r="G38" s="43"/>
      <c r="H38" s="43"/>
      <c r="I38" s="43"/>
      <c r="J38" s="43"/>
      <c r="Q38" s="50"/>
      <c r="R38" s="50"/>
      <c r="S38" s="50"/>
      <c r="T38" s="50"/>
      <c r="U38" s="50"/>
      <c r="V38" s="50"/>
      <c r="X38" s="50"/>
    </row>
    <row r="39" spans="1:24" x14ac:dyDescent="0.25">
      <c r="A39" s="71">
        <v>1000</v>
      </c>
      <c r="B39" s="138" t="s">
        <v>58</v>
      </c>
      <c r="C39" s="139">
        <v>305</v>
      </c>
      <c r="D39" s="49">
        <f t="shared" ref="D39:J41" si="11">D14-D26</f>
        <v>0</v>
      </c>
      <c r="E39" s="49">
        <f t="shared" si="11"/>
        <v>0</v>
      </c>
      <c r="F39" s="49">
        <f t="shared" si="11"/>
        <v>0</v>
      </c>
      <c r="G39" s="49">
        <f t="shared" si="11"/>
        <v>0</v>
      </c>
      <c r="H39" s="49">
        <f t="shared" si="11"/>
        <v>0</v>
      </c>
      <c r="I39" s="49">
        <f t="shared" si="11"/>
        <v>0</v>
      </c>
      <c r="J39" s="49">
        <f t="shared" si="11"/>
        <v>0</v>
      </c>
      <c r="Q39" s="50"/>
      <c r="R39" s="50"/>
      <c r="S39" s="50"/>
      <c r="T39" s="50"/>
      <c r="U39" s="50"/>
      <c r="V39" s="50"/>
      <c r="X39" s="50"/>
    </row>
    <row r="40" spans="1:24" x14ac:dyDescent="0.25">
      <c r="A40" s="71">
        <v>2000</v>
      </c>
      <c r="B40" s="138" t="s">
        <v>59</v>
      </c>
      <c r="C40" s="139">
        <v>315</v>
      </c>
      <c r="D40" s="49">
        <f t="shared" si="11"/>
        <v>0</v>
      </c>
      <c r="E40" s="49">
        <f t="shared" si="11"/>
        <v>0</v>
      </c>
      <c r="F40" s="49">
        <f t="shared" si="11"/>
        <v>0</v>
      </c>
      <c r="G40" s="49">
        <f t="shared" si="11"/>
        <v>0</v>
      </c>
      <c r="H40" s="49">
        <f t="shared" si="11"/>
        <v>0</v>
      </c>
      <c r="I40" s="49">
        <f t="shared" si="11"/>
        <v>0</v>
      </c>
      <c r="J40" s="49">
        <f t="shared" si="11"/>
        <v>0</v>
      </c>
      <c r="Q40" s="50"/>
      <c r="R40" s="50"/>
      <c r="S40" s="50"/>
      <c r="T40" s="50"/>
      <c r="U40" s="50"/>
      <c r="V40" s="50"/>
      <c r="X40" s="50"/>
    </row>
    <row r="41" spans="1:24" x14ac:dyDescent="0.25">
      <c r="A41" s="71">
        <v>3000</v>
      </c>
      <c r="B41" s="138" t="s">
        <v>114</v>
      </c>
      <c r="C41" s="139">
        <v>325</v>
      </c>
      <c r="D41" s="49">
        <f t="shared" si="11"/>
        <v>0</v>
      </c>
      <c r="E41" s="49">
        <f t="shared" si="11"/>
        <v>0</v>
      </c>
      <c r="F41" s="49">
        <f t="shared" si="11"/>
        <v>0</v>
      </c>
      <c r="G41" s="49">
        <f t="shared" si="11"/>
        <v>0</v>
      </c>
      <c r="H41" s="49">
        <f t="shared" si="11"/>
        <v>0</v>
      </c>
      <c r="I41" s="49">
        <f t="shared" si="11"/>
        <v>0</v>
      </c>
      <c r="J41" s="49">
        <f t="shared" si="11"/>
        <v>0</v>
      </c>
      <c r="Q41" s="50"/>
      <c r="R41" s="50"/>
      <c r="S41" s="50"/>
      <c r="T41" s="50"/>
      <c r="U41" s="50"/>
      <c r="V41" s="50"/>
      <c r="X41" s="50"/>
    </row>
    <row r="42" spans="1:24" x14ac:dyDescent="0.25">
      <c r="A42" s="71" t="s">
        <v>220</v>
      </c>
      <c r="B42" s="138" t="s">
        <v>221</v>
      </c>
      <c r="C42" s="139">
        <v>335</v>
      </c>
      <c r="D42" s="49">
        <f t="shared" ref="D42:J42" si="12">D19-D31</f>
        <v>0</v>
      </c>
      <c r="E42" s="49">
        <f t="shared" si="12"/>
        <v>0</v>
      </c>
      <c r="F42" s="49">
        <f t="shared" si="12"/>
        <v>0</v>
      </c>
      <c r="G42" s="49">
        <f t="shared" si="12"/>
        <v>0</v>
      </c>
      <c r="H42" s="49">
        <f t="shared" si="12"/>
        <v>0</v>
      </c>
      <c r="I42" s="49">
        <f t="shared" si="12"/>
        <v>0</v>
      </c>
      <c r="J42" s="49">
        <f t="shared" si="12"/>
        <v>0</v>
      </c>
      <c r="Q42" s="50"/>
      <c r="R42" s="50"/>
      <c r="S42" s="50"/>
      <c r="T42" s="50"/>
      <c r="U42" s="50"/>
      <c r="V42" s="50"/>
      <c r="X42" s="50"/>
    </row>
    <row r="43" spans="1:24" ht="15.75" thickBot="1" x14ac:dyDescent="0.3">
      <c r="A43" s="212" t="s">
        <v>195</v>
      </c>
      <c r="B43" s="56" t="s">
        <v>222</v>
      </c>
      <c r="C43" s="139">
        <v>345</v>
      </c>
      <c r="D43" s="49">
        <f t="shared" ref="D43:F43" si="13">D22-D34</f>
        <v>0</v>
      </c>
      <c r="E43" s="49">
        <f t="shared" si="13"/>
        <v>0</v>
      </c>
      <c r="F43" s="49">
        <f t="shared" si="13"/>
        <v>0</v>
      </c>
      <c r="G43" s="49">
        <f t="shared" ref="G43:J43" si="14">G22-G34</f>
        <v>0</v>
      </c>
      <c r="H43" s="49">
        <f t="shared" si="14"/>
        <v>0</v>
      </c>
      <c r="I43" s="49">
        <f t="shared" si="14"/>
        <v>0</v>
      </c>
      <c r="J43" s="49">
        <f t="shared" si="14"/>
        <v>0</v>
      </c>
      <c r="Q43" s="50"/>
      <c r="R43" s="50"/>
      <c r="S43" s="50"/>
      <c r="T43" s="50"/>
      <c r="U43" s="50"/>
      <c r="V43" s="50"/>
      <c r="X43" s="50"/>
    </row>
    <row r="44" spans="1:24" ht="16.5" thickTop="1" thickBot="1" x14ac:dyDescent="0.3">
      <c r="C44" s="194">
        <v>365</v>
      </c>
      <c r="D44" s="60">
        <f>SUM(D39:D43)</f>
        <v>0</v>
      </c>
      <c r="E44" s="237">
        <f>SUM(E39:E43)</f>
        <v>0</v>
      </c>
      <c r="F44" s="237">
        <f>SUM(F39:F43)</f>
        <v>0</v>
      </c>
      <c r="G44" s="237">
        <f t="shared" ref="G44:J44" si="15">SUM(G39:G43)</f>
        <v>0</v>
      </c>
      <c r="H44" s="237">
        <f t="shared" si="15"/>
        <v>0</v>
      </c>
      <c r="I44" s="237">
        <f t="shared" si="15"/>
        <v>0</v>
      </c>
      <c r="J44" s="237">
        <f t="shared" si="15"/>
        <v>0</v>
      </c>
      <c r="Q44" s="50"/>
      <c r="R44" s="50"/>
      <c r="S44" s="50"/>
      <c r="T44" s="50"/>
      <c r="U44" s="50"/>
      <c r="V44" s="50"/>
      <c r="X44" s="50"/>
    </row>
    <row r="45" spans="1:24" ht="16.5" customHeight="1" thickTop="1" x14ac:dyDescent="0.25">
      <c r="C45" s="143"/>
      <c r="D45" s="59"/>
      <c r="E45" s="59"/>
      <c r="F45" s="59"/>
      <c r="G45" s="59"/>
      <c r="H45" s="59"/>
      <c r="I45" s="59"/>
      <c r="J45" s="59"/>
      <c r="Q45" s="50"/>
      <c r="R45" s="50"/>
      <c r="S45" s="50"/>
      <c r="T45" s="50"/>
      <c r="U45" s="50"/>
      <c r="V45" s="50"/>
      <c r="X45" s="50"/>
    </row>
    <row r="46" spans="1:24" x14ac:dyDescent="0.25">
      <c r="A46" s="333" t="s">
        <v>197</v>
      </c>
      <c r="B46" s="334"/>
      <c r="C46" s="335" t="s">
        <v>108</v>
      </c>
      <c r="D46" s="26"/>
      <c r="E46" s="26"/>
      <c r="F46" s="26"/>
      <c r="G46" s="26"/>
      <c r="H46" s="26"/>
      <c r="I46" s="26"/>
      <c r="J46" s="26"/>
      <c r="Q46" s="50"/>
      <c r="R46" s="50"/>
      <c r="S46" s="50"/>
      <c r="T46" s="50"/>
      <c r="U46" s="50"/>
      <c r="V46" s="50"/>
      <c r="X46" s="50"/>
    </row>
    <row r="47" spans="1:24" x14ac:dyDescent="0.25">
      <c r="A47" s="352" t="s">
        <v>81</v>
      </c>
      <c r="B47" s="353"/>
      <c r="C47" s="332"/>
      <c r="D47" s="214"/>
      <c r="E47" s="214"/>
      <c r="F47" s="214"/>
      <c r="G47" s="214"/>
      <c r="H47" s="214"/>
      <c r="I47" s="214"/>
      <c r="J47" s="214"/>
      <c r="Q47" s="50"/>
      <c r="R47" s="50"/>
      <c r="S47" s="50"/>
      <c r="T47" s="50"/>
      <c r="U47" s="50"/>
      <c r="V47" s="50"/>
      <c r="X47" s="50"/>
    </row>
    <row r="48" spans="1:24" x14ac:dyDescent="0.25">
      <c r="A48" s="71">
        <v>1000</v>
      </c>
      <c r="B48" s="138" t="s">
        <v>58</v>
      </c>
      <c r="C48" s="139">
        <v>307</v>
      </c>
      <c r="D48" s="251"/>
      <c r="E48" s="251"/>
      <c r="F48" s="251"/>
      <c r="G48" s="251"/>
      <c r="H48" s="251"/>
      <c r="I48" s="251"/>
      <c r="J48" s="251"/>
      <c r="Q48" s="50"/>
      <c r="R48" s="50"/>
      <c r="S48" s="50"/>
      <c r="T48" s="50"/>
      <c r="U48" s="50"/>
      <c r="V48" s="50"/>
      <c r="X48" s="50"/>
    </row>
    <row r="49" spans="1:24" x14ac:dyDescent="0.25">
      <c r="A49" s="71">
        <v>2000</v>
      </c>
      <c r="B49" s="138" t="s">
        <v>59</v>
      </c>
      <c r="C49" s="139">
        <v>317</v>
      </c>
      <c r="D49" s="251"/>
      <c r="E49" s="251"/>
      <c r="F49" s="251"/>
      <c r="G49" s="251"/>
      <c r="H49" s="251"/>
      <c r="I49" s="251"/>
      <c r="J49" s="251"/>
      <c r="Q49" s="50"/>
      <c r="R49" s="50"/>
      <c r="S49" s="50"/>
      <c r="T49" s="50"/>
      <c r="U49" s="50"/>
      <c r="V49" s="50"/>
      <c r="X49" s="50"/>
    </row>
    <row r="50" spans="1:24" x14ac:dyDescent="0.25">
      <c r="A50" s="71">
        <v>3000</v>
      </c>
      <c r="B50" s="138" t="s">
        <v>114</v>
      </c>
      <c r="C50" s="139">
        <v>327</v>
      </c>
      <c r="D50" s="251"/>
      <c r="E50" s="251"/>
      <c r="F50" s="251"/>
      <c r="G50" s="251"/>
      <c r="H50" s="251"/>
      <c r="I50" s="251"/>
      <c r="J50" s="251"/>
      <c r="Q50" s="50"/>
      <c r="R50" s="50"/>
      <c r="S50" s="50"/>
      <c r="T50" s="50"/>
      <c r="U50" s="50"/>
      <c r="V50" s="50"/>
      <c r="X50" s="50"/>
    </row>
    <row r="51" spans="1:24" x14ac:dyDescent="0.25">
      <c r="A51" s="289">
        <v>4000</v>
      </c>
      <c r="B51" s="290" t="s">
        <v>240</v>
      </c>
      <c r="C51" s="139"/>
      <c r="D51" s="293"/>
      <c r="E51" s="293"/>
      <c r="F51" s="251"/>
      <c r="G51" s="251"/>
      <c r="H51" s="251"/>
      <c r="I51" s="251"/>
      <c r="J51" s="251"/>
      <c r="Q51" s="50"/>
      <c r="R51" s="50"/>
      <c r="S51" s="50"/>
      <c r="T51" s="50"/>
      <c r="U51" s="50"/>
      <c r="V51" s="50"/>
      <c r="X51" s="50"/>
    </row>
    <row r="52" spans="1:24" x14ac:dyDescent="0.25">
      <c r="A52" s="289">
        <v>6500</v>
      </c>
      <c r="B52" s="290" t="s">
        <v>241</v>
      </c>
      <c r="C52" s="139"/>
      <c r="D52" s="293"/>
      <c r="E52" s="293"/>
      <c r="F52" s="251"/>
      <c r="G52" s="251"/>
      <c r="H52" s="251"/>
      <c r="I52" s="251"/>
      <c r="J52" s="251"/>
      <c r="Q52" s="50"/>
      <c r="R52" s="50"/>
      <c r="S52" s="50"/>
      <c r="T52" s="50"/>
      <c r="U52" s="50"/>
      <c r="V52" s="50"/>
      <c r="X52" s="50"/>
    </row>
    <row r="53" spans="1:24" x14ac:dyDescent="0.25">
      <c r="A53" s="71" t="s">
        <v>220</v>
      </c>
      <c r="B53" s="138" t="s">
        <v>221</v>
      </c>
      <c r="C53" s="139">
        <v>337</v>
      </c>
      <c r="D53" s="251"/>
      <c r="E53" s="251"/>
      <c r="F53" s="294">
        <f>F51+F52</f>
        <v>0</v>
      </c>
      <c r="G53" s="294">
        <f>G51+G52</f>
        <v>0</v>
      </c>
      <c r="H53" s="294">
        <f>H51+H52</f>
        <v>0</v>
      </c>
      <c r="I53" s="294">
        <f t="shared" ref="I53" si="16">I51+I52</f>
        <v>0</v>
      </c>
      <c r="J53" s="294">
        <f t="shared" ref="J53" si="17">J51+J52</f>
        <v>0</v>
      </c>
      <c r="Q53" s="50"/>
      <c r="R53" s="50"/>
      <c r="S53" s="50"/>
      <c r="T53" s="50"/>
      <c r="U53" s="50"/>
      <c r="V53" s="50"/>
      <c r="X53" s="50"/>
    </row>
    <row r="54" spans="1:24" x14ac:dyDescent="0.25">
      <c r="A54" s="289">
        <v>5000</v>
      </c>
      <c r="B54" s="290" t="s">
        <v>62</v>
      </c>
      <c r="C54" s="287"/>
      <c r="D54" s="293"/>
      <c r="E54" s="293"/>
      <c r="F54" s="288"/>
      <c r="G54" s="251"/>
      <c r="H54" s="251"/>
      <c r="I54" s="288"/>
      <c r="J54" s="288"/>
      <c r="Q54" s="50"/>
      <c r="R54" s="50"/>
      <c r="S54" s="50"/>
      <c r="T54" s="50"/>
      <c r="U54" s="50"/>
      <c r="V54" s="50"/>
      <c r="X54" s="50"/>
    </row>
    <row r="55" spans="1:24" x14ac:dyDescent="0.25">
      <c r="A55" s="292">
        <v>7300</v>
      </c>
      <c r="B55" s="291" t="s">
        <v>65</v>
      </c>
      <c r="C55" s="287"/>
      <c r="D55" s="293"/>
      <c r="E55" s="293"/>
      <c r="F55" s="288"/>
      <c r="G55" s="288"/>
      <c r="H55" s="288"/>
      <c r="I55" s="288"/>
      <c r="J55" s="288"/>
      <c r="Q55" s="50"/>
      <c r="R55" s="50"/>
      <c r="S55" s="50"/>
      <c r="T55" s="50"/>
      <c r="U55" s="50"/>
      <c r="V55" s="50"/>
      <c r="X55" s="50"/>
    </row>
    <row r="56" spans="1:24" ht="15.75" thickBot="1" x14ac:dyDescent="0.3">
      <c r="A56" s="212" t="s">
        <v>195</v>
      </c>
      <c r="B56" s="56" t="s">
        <v>222</v>
      </c>
      <c r="C56" s="141">
        <v>347</v>
      </c>
      <c r="D56" s="252"/>
      <c r="E56" s="252"/>
      <c r="F56" s="295">
        <f>F54+F55</f>
        <v>0</v>
      </c>
      <c r="G56" s="295">
        <f>G54+G55</f>
        <v>0</v>
      </c>
      <c r="H56" s="295">
        <f>H54+H55</f>
        <v>0</v>
      </c>
      <c r="I56" s="295">
        <f t="shared" ref="I56" si="18">I54+I55</f>
        <v>0</v>
      </c>
      <c r="J56" s="295">
        <f t="shared" ref="J56" si="19">J54+J55</f>
        <v>0</v>
      </c>
      <c r="Q56" s="50"/>
      <c r="R56" s="50"/>
      <c r="S56" s="50"/>
      <c r="T56" s="50"/>
      <c r="U56" s="50"/>
      <c r="V56" s="50"/>
      <c r="X56" s="50"/>
    </row>
    <row r="57" spans="1:24" ht="15.75" thickTop="1" x14ac:dyDescent="0.25">
      <c r="C57" s="143"/>
      <c r="D57" s="220">
        <f t="shared" ref="D57:J57" si="20">D48+D49+D50+D53+D56</f>
        <v>0</v>
      </c>
      <c r="E57" s="220">
        <f t="shared" si="20"/>
        <v>0</v>
      </c>
      <c r="F57" s="220">
        <f t="shared" si="20"/>
        <v>0</v>
      </c>
      <c r="G57" s="220">
        <f t="shared" si="20"/>
        <v>0</v>
      </c>
      <c r="H57" s="220">
        <f t="shared" si="20"/>
        <v>0</v>
      </c>
      <c r="I57" s="220">
        <f t="shared" si="20"/>
        <v>0</v>
      </c>
      <c r="J57" s="220">
        <f t="shared" si="20"/>
        <v>0</v>
      </c>
      <c r="Q57" s="50"/>
      <c r="R57" s="50"/>
      <c r="S57" s="50"/>
      <c r="T57" s="50"/>
      <c r="U57" s="50"/>
      <c r="V57" s="50"/>
      <c r="X57" s="50"/>
    </row>
    <row r="58" spans="1:24" ht="15.75" customHeight="1" x14ac:dyDescent="0.25">
      <c r="A58" s="350" t="s">
        <v>196</v>
      </c>
      <c r="B58" s="351"/>
      <c r="C58" s="215"/>
      <c r="D58" s="216"/>
      <c r="E58" s="216"/>
      <c r="F58" s="216"/>
      <c r="G58" s="216"/>
      <c r="H58" s="216"/>
      <c r="I58" s="216"/>
      <c r="J58" s="216"/>
      <c r="Q58" s="50"/>
      <c r="R58" s="50"/>
      <c r="S58" s="50"/>
      <c r="T58" s="50"/>
      <c r="U58" s="50"/>
      <c r="V58" s="50"/>
      <c r="X58" s="50"/>
    </row>
    <row r="59" spans="1:24" x14ac:dyDescent="0.25">
      <c r="A59" s="71">
        <v>1000</v>
      </c>
      <c r="B59" s="138" t="s">
        <v>58</v>
      </c>
      <c r="C59" s="139"/>
      <c r="D59" s="253"/>
      <c r="E59" s="253"/>
      <c r="F59" s="253"/>
      <c r="G59" s="253"/>
      <c r="H59" s="253"/>
      <c r="I59" s="253"/>
      <c r="J59" s="253"/>
      <c r="Q59" s="50"/>
      <c r="R59" s="50"/>
      <c r="S59" s="50"/>
      <c r="T59" s="50"/>
      <c r="U59" s="50"/>
      <c r="V59" s="50"/>
      <c r="X59" s="50"/>
    </row>
    <row r="60" spans="1:24" x14ac:dyDescent="0.25">
      <c r="A60" s="71">
        <v>2000</v>
      </c>
      <c r="B60" s="138" t="s">
        <v>59</v>
      </c>
      <c r="C60" s="139"/>
      <c r="D60" s="253"/>
      <c r="E60" s="253"/>
      <c r="F60" s="253"/>
      <c r="G60" s="253"/>
      <c r="H60" s="253"/>
      <c r="I60" s="253"/>
      <c r="J60" s="253"/>
      <c r="Q60" s="50"/>
      <c r="R60" s="50"/>
      <c r="S60" s="50"/>
      <c r="T60" s="50"/>
      <c r="U60" s="50"/>
      <c r="V60" s="50"/>
      <c r="X60" s="50"/>
    </row>
    <row r="61" spans="1:24" x14ac:dyDescent="0.25">
      <c r="A61" s="71">
        <v>3000</v>
      </c>
      <c r="B61" s="138" t="s">
        <v>114</v>
      </c>
      <c r="C61" s="139"/>
      <c r="D61" s="253"/>
      <c r="E61" s="253"/>
      <c r="F61" s="253"/>
      <c r="G61" s="253"/>
      <c r="H61" s="253"/>
      <c r="I61" s="253"/>
      <c r="J61" s="253"/>
      <c r="Q61" s="50"/>
      <c r="R61" s="50"/>
      <c r="S61" s="50"/>
      <c r="T61" s="50"/>
      <c r="U61" s="50"/>
      <c r="V61" s="50"/>
      <c r="X61" s="50"/>
    </row>
    <row r="62" spans="1:24" x14ac:dyDescent="0.25">
      <c r="A62" s="289">
        <v>4000</v>
      </c>
      <c r="B62" s="290" t="s">
        <v>240</v>
      </c>
      <c r="C62" s="139"/>
      <c r="D62" s="293"/>
      <c r="E62" s="293"/>
      <c r="F62" s="253"/>
      <c r="G62" s="253"/>
      <c r="H62" s="253"/>
      <c r="I62" s="253"/>
      <c r="J62" s="253"/>
      <c r="Q62" s="50"/>
      <c r="R62" s="50"/>
      <c r="S62" s="50"/>
      <c r="T62" s="50"/>
      <c r="U62" s="50"/>
      <c r="V62" s="50"/>
      <c r="X62" s="50"/>
    </row>
    <row r="63" spans="1:24" x14ac:dyDescent="0.25">
      <c r="A63" s="289">
        <v>6500</v>
      </c>
      <c r="B63" s="290" t="s">
        <v>241</v>
      </c>
      <c r="C63" s="139"/>
      <c r="D63" s="293"/>
      <c r="E63" s="293"/>
      <c r="F63" s="253"/>
      <c r="G63" s="253"/>
      <c r="H63" s="253"/>
      <c r="I63" s="253"/>
      <c r="J63" s="253"/>
      <c r="Q63" s="50"/>
      <c r="R63" s="50"/>
      <c r="S63" s="50"/>
      <c r="T63" s="50"/>
      <c r="U63" s="50"/>
      <c r="V63" s="50"/>
      <c r="X63" s="50"/>
    </row>
    <row r="64" spans="1:24" x14ac:dyDescent="0.25">
      <c r="A64" s="71" t="s">
        <v>220</v>
      </c>
      <c r="B64" s="138" t="s">
        <v>221</v>
      </c>
      <c r="C64" s="139"/>
      <c r="D64" s="253"/>
      <c r="E64" s="253"/>
      <c r="F64" s="294">
        <f>F62+F63</f>
        <v>0</v>
      </c>
      <c r="G64" s="294">
        <f>G62+G63</f>
        <v>0</v>
      </c>
      <c r="H64" s="294">
        <f>H62+H63</f>
        <v>0</v>
      </c>
      <c r="I64" s="294">
        <f t="shared" ref="I64" si="21">I62+I63</f>
        <v>0</v>
      </c>
      <c r="J64" s="294">
        <f t="shared" ref="J64" si="22">J62+J63</f>
        <v>0</v>
      </c>
      <c r="Q64" s="50"/>
      <c r="R64" s="50"/>
      <c r="S64" s="50"/>
      <c r="T64" s="50"/>
      <c r="U64" s="50"/>
      <c r="V64" s="50"/>
      <c r="X64" s="50"/>
    </row>
    <row r="65" spans="1:24" x14ac:dyDescent="0.25">
      <c r="A65" s="289">
        <v>5000</v>
      </c>
      <c r="B65" s="290" t="s">
        <v>62</v>
      </c>
      <c r="C65" s="287"/>
      <c r="D65" s="293"/>
      <c r="E65" s="293"/>
      <c r="F65" s="297"/>
      <c r="G65" s="297"/>
      <c r="H65" s="297"/>
      <c r="I65" s="297"/>
      <c r="J65" s="297"/>
      <c r="Q65" s="50"/>
      <c r="R65" s="50"/>
      <c r="S65" s="50"/>
      <c r="T65" s="50"/>
      <c r="U65" s="50"/>
      <c r="V65" s="50"/>
      <c r="X65" s="50"/>
    </row>
    <row r="66" spans="1:24" x14ac:dyDescent="0.25">
      <c r="A66" s="292">
        <v>7300</v>
      </c>
      <c r="B66" s="291" t="s">
        <v>65</v>
      </c>
      <c r="C66" s="287"/>
      <c r="D66" s="293"/>
      <c r="E66" s="293"/>
      <c r="F66" s="297"/>
      <c r="G66" s="297"/>
      <c r="H66" s="297"/>
      <c r="I66" s="297"/>
      <c r="J66" s="297"/>
      <c r="Q66" s="50"/>
      <c r="R66" s="50"/>
      <c r="S66" s="50"/>
      <c r="T66" s="50"/>
      <c r="U66" s="50"/>
      <c r="V66" s="50"/>
      <c r="X66" s="50"/>
    </row>
    <row r="67" spans="1:24" ht="15.75" thickBot="1" x14ac:dyDescent="0.3">
      <c r="A67" s="212" t="s">
        <v>195</v>
      </c>
      <c r="B67" s="56" t="s">
        <v>222</v>
      </c>
      <c r="C67" s="141"/>
      <c r="D67" s="254"/>
      <c r="E67" s="254"/>
      <c r="F67" s="295">
        <f>F65+F66</f>
        <v>0</v>
      </c>
      <c r="G67" s="295">
        <f>G65+G66</f>
        <v>0</v>
      </c>
      <c r="H67" s="295">
        <f>H65+H66</f>
        <v>0</v>
      </c>
      <c r="I67" s="295">
        <f t="shared" ref="I67" si="23">I65+I66</f>
        <v>0</v>
      </c>
      <c r="J67" s="295">
        <f t="shared" ref="J67" si="24">J65+J66</f>
        <v>0</v>
      </c>
      <c r="Q67" s="50"/>
      <c r="R67" s="50"/>
      <c r="S67" s="50"/>
      <c r="T67" s="50"/>
      <c r="U67" s="50"/>
      <c r="V67" s="50"/>
      <c r="X67" s="50"/>
    </row>
    <row r="68" spans="1:24" ht="16.5" thickTop="1" thickBot="1" x14ac:dyDescent="0.3">
      <c r="C68" s="143"/>
      <c r="D68" s="220">
        <f t="shared" ref="D68:J68" si="25">D59+D60+D61+D64+D67</f>
        <v>0</v>
      </c>
      <c r="E68" s="220">
        <f t="shared" si="25"/>
        <v>0</v>
      </c>
      <c r="F68" s="220">
        <f t="shared" si="25"/>
        <v>0</v>
      </c>
      <c r="G68" s="220">
        <f t="shared" si="25"/>
        <v>0</v>
      </c>
      <c r="H68" s="220">
        <f t="shared" si="25"/>
        <v>0</v>
      </c>
      <c r="I68" s="220">
        <f t="shared" si="25"/>
        <v>0</v>
      </c>
      <c r="J68" s="220">
        <f t="shared" si="25"/>
        <v>0</v>
      </c>
      <c r="Q68" s="50"/>
      <c r="R68" s="50"/>
      <c r="S68" s="50"/>
      <c r="T68" s="50"/>
      <c r="U68" s="50"/>
      <c r="V68" s="50"/>
      <c r="X68" s="50"/>
    </row>
    <row r="69" spans="1:24" ht="15.75" thickTop="1" x14ac:dyDescent="0.25">
      <c r="A69" s="333" t="s">
        <v>223</v>
      </c>
      <c r="B69" s="334"/>
      <c r="C69" s="331" t="s">
        <v>108</v>
      </c>
      <c r="D69" s="26"/>
      <c r="E69" s="26"/>
      <c r="F69" s="26"/>
      <c r="G69" s="26"/>
      <c r="H69" s="26"/>
      <c r="I69" s="26"/>
      <c r="J69" s="26"/>
      <c r="Q69" s="50"/>
      <c r="R69" s="50"/>
      <c r="S69" s="50"/>
      <c r="T69" s="50"/>
      <c r="U69" s="50"/>
      <c r="V69" s="50"/>
      <c r="X69" s="50"/>
    </row>
    <row r="70" spans="1:24" x14ac:dyDescent="0.25">
      <c r="A70" s="348" t="s">
        <v>82</v>
      </c>
      <c r="B70" s="349"/>
      <c r="C70" s="332"/>
      <c r="D70" s="214"/>
      <c r="E70" s="214"/>
      <c r="F70" s="214"/>
      <c r="G70" s="214"/>
      <c r="H70" s="214"/>
      <c r="I70" s="214"/>
      <c r="J70" s="214"/>
      <c r="Q70" s="50"/>
      <c r="R70" s="50"/>
      <c r="S70" s="50"/>
      <c r="T70" s="50"/>
      <c r="U70" s="50"/>
      <c r="V70" s="50"/>
      <c r="X70" s="50"/>
    </row>
    <row r="71" spans="1:24" x14ac:dyDescent="0.25">
      <c r="A71" s="71">
        <v>1000</v>
      </c>
      <c r="B71" s="138" t="s">
        <v>58</v>
      </c>
      <c r="C71" s="139">
        <v>307</v>
      </c>
      <c r="D71" s="255">
        <f t="shared" ref="D71" si="26">D48+D59</f>
        <v>0</v>
      </c>
      <c r="E71" s="255">
        <f t="shared" ref="E71:J73" si="27">E48+E59</f>
        <v>0</v>
      </c>
      <c r="F71" s="255">
        <f t="shared" si="27"/>
        <v>0</v>
      </c>
      <c r="G71" s="255">
        <f t="shared" si="27"/>
        <v>0</v>
      </c>
      <c r="H71" s="255">
        <f t="shared" si="27"/>
        <v>0</v>
      </c>
      <c r="I71" s="255">
        <f t="shared" si="27"/>
        <v>0</v>
      </c>
      <c r="J71" s="255">
        <f t="shared" si="27"/>
        <v>0</v>
      </c>
      <c r="Q71" s="50"/>
      <c r="R71" s="50"/>
      <c r="S71" s="50"/>
      <c r="T71" s="50"/>
      <c r="U71" s="50"/>
      <c r="V71" s="50"/>
      <c r="X71" s="50"/>
    </row>
    <row r="72" spans="1:24" x14ac:dyDescent="0.25">
      <c r="A72" s="71">
        <v>2000</v>
      </c>
      <c r="B72" s="138" t="s">
        <v>59</v>
      </c>
      <c r="C72" s="139">
        <v>317</v>
      </c>
      <c r="D72" s="255">
        <f t="shared" ref="D72" si="28">D49+D60</f>
        <v>0</v>
      </c>
      <c r="E72" s="255">
        <f t="shared" si="27"/>
        <v>0</v>
      </c>
      <c r="F72" s="255">
        <f t="shared" si="27"/>
        <v>0</v>
      </c>
      <c r="G72" s="255">
        <f t="shared" si="27"/>
        <v>0</v>
      </c>
      <c r="H72" s="255">
        <f t="shared" si="27"/>
        <v>0</v>
      </c>
      <c r="I72" s="255">
        <f t="shared" si="27"/>
        <v>0</v>
      </c>
      <c r="J72" s="255">
        <f t="shared" si="27"/>
        <v>0</v>
      </c>
      <c r="Q72" s="50"/>
      <c r="R72" s="50"/>
      <c r="S72" s="50"/>
      <c r="T72" s="50"/>
      <c r="U72" s="50"/>
      <c r="V72" s="50"/>
      <c r="X72" s="50"/>
    </row>
    <row r="73" spans="1:24" x14ac:dyDescent="0.25">
      <c r="A73" s="71">
        <v>3000</v>
      </c>
      <c r="B73" s="138" t="s">
        <v>114</v>
      </c>
      <c r="C73" s="139">
        <v>327</v>
      </c>
      <c r="D73" s="255">
        <f t="shared" ref="D73" si="29">D50+D61</f>
        <v>0</v>
      </c>
      <c r="E73" s="255">
        <f t="shared" si="27"/>
        <v>0</v>
      </c>
      <c r="F73" s="255">
        <f t="shared" si="27"/>
        <v>0</v>
      </c>
      <c r="G73" s="255">
        <f t="shared" si="27"/>
        <v>0</v>
      </c>
      <c r="H73" s="255">
        <f t="shared" si="27"/>
        <v>0</v>
      </c>
      <c r="I73" s="255">
        <f t="shared" si="27"/>
        <v>0</v>
      </c>
      <c r="J73" s="255">
        <f t="shared" si="27"/>
        <v>0</v>
      </c>
      <c r="Q73" s="50"/>
      <c r="R73" s="50"/>
      <c r="S73" s="50"/>
      <c r="T73" s="50"/>
      <c r="U73" s="50"/>
      <c r="V73" s="50"/>
      <c r="X73" s="50"/>
    </row>
    <row r="74" spans="1:24" x14ac:dyDescent="0.25">
      <c r="A74" s="71" t="s">
        <v>220</v>
      </c>
      <c r="B74" s="138" t="s">
        <v>221</v>
      </c>
      <c r="C74" s="139">
        <v>337</v>
      </c>
      <c r="D74" s="255">
        <f t="shared" ref="D74" si="30">D53+D64</f>
        <v>0</v>
      </c>
      <c r="E74" s="255">
        <f t="shared" ref="E74:J74" si="31">E53+E64</f>
        <v>0</v>
      </c>
      <c r="F74" s="255">
        <f t="shared" si="31"/>
        <v>0</v>
      </c>
      <c r="G74" s="255">
        <f t="shared" si="31"/>
        <v>0</v>
      </c>
      <c r="H74" s="255">
        <f t="shared" si="31"/>
        <v>0</v>
      </c>
      <c r="I74" s="255">
        <f t="shared" si="31"/>
        <v>0</v>
      </c>
      <c r="J74" s="255">
        <f t="shared" si="31"/>
        <v>0</v>
      </c>
      <c r="Q74" s="50"/>
      <c r="R74" s="50"/>
      <c r="S74" s="50"/>
      <c r="T74" s="50"/>
      <c r="U74" s="50"/>
      <c r="V74" s="50"/>
      <c r="X74" s="50"/>
    </row>
    <row r="75" spans="1:24" ht="15.75" thickBot="1" x14ac:dyDescent="0.3">
      <c r="A75" s="212" t="s">
        <v>195</v>
      </c>
      <c r="B75" s="56" t="s">
        <v>222</v>
      </c>
      <c r="C75" s="141">
        <v>347</v>
      </c>
      <c r="D75" s="256">
        <f t="shared" ref="D75" si="32">D56+D67</f>
        <v>0</v>
      </c>
      <c r="E75" s="256">
        <f t="shared" ref="E75:J75" si="33">E56+E67</f>
        <v>0</v>
      </c>
      <c r="F75" s="256">
        <f t="shared" si="33"/>
        <v>0</v>
      </c>
      <c r="G75" s="256">
        <f t="shared" si="33"/>
        <v>0</v>
      </c>
      <c r="H75" s="256">
        <f t="shared" si="33"/>
        <v>0</v>
      </c>
      <c r="I75" s="256">
        <f t="shared" si="33"/>
        <v>0</v>
      </c>
      <c r="J75" s="256">
        <f t="shared" si="33"/>
        <v>0</v>
      </c>
      <c r="Q75" s="50"/>
      <c r="R75" s="50"/>
      <c r="S75" s="50"/>
      <c r="T75" s="50"/>
      <c r="U75" s="50"/>
      <c r="V75" s="50"/>
      <c r="X75" s="50"/>
    </row>
    <row r="76" spans="1:24" ht="15.75" thickTop="1" x14ac:dyDescent="0.25">
      <c r="C76" s="64"/>
      <c r="D76" s="220">
        <f>SUM(D71:D75)</f>
        <v>0</v>
      </c>
      <c r="E76" s="220">
        <f>SUM(E71:E75)</f>
        <v>0</v>
      </c>
      <c r="F76" s="220">
        <f>SUM(F71:F75)</f>
        <v>0</v>
      </c>
      <c r="G76" s="220">
        <f t="shared" ref="G76:J76" si="34">SUM(G71:G75)</f>
        <v>0</v>
      </c>
      <c r="H76" s="220">
        <f t="shared" si="34"/>
        <v>0</v>
      </c>
      <c r="I76" s="220">
        <f t="shared" si="34"/>
        <v>0</v>
      </c>
      <c r="J76" s="220">
        <f t="shared" si="34"/>
        <v>0</v>
      </c>
      <c r="Q76" s="50"/>
      <c r="R76" s="50"/>
      <c r="S76" s="50"/>
      <c r="T76" s="50"/>
      <c r="U76" s="50"/>
      <c r="V76" s="50"/>
      <c r="X76" s="50"/>
    </row>
    <row r="77" spans="1:24" x14ac:dyDescent="0.25">
      <c r="A77" s="341" t="s">
        <v>69</v>
      </c>
      <c r="B77" s="342"/>
      <c r="C77" s="345" t="s">
        <v>108</v>
      </c>
      <c r="D77" s="66"/>
      <c r="E77" s="66"/>
      <c r="F77" s="66"/>
      <c r="G77" s="66"/>
      <c r="H77" s="66"/>
      <c r="I77" s="66"/>
      <c r="J77" s="66"/>
      <c r="Q77" s="50"/>
      <c r="R77" s="50"/>
      <c r="S77" s="50"/>
      <c r="T77" s="50"/>
      <c r="U77" s="50"/>
      <c r="V77" s="50"/>
      <c r="X77" s="50"/>
    </row>
    <row r="78" spans="1:24" x14ac:dyDescent="0.25">
      <c r="A78" s="343" t="s">
        <v>74</v>
      </c>
      <c r="B78" s="344"/>
      <c r="C78" s="346"/>
      <c r="D78" s="68"/>
      <c r="E78" s="68"/>
      <c r="F78" s="68"/>
      <c r="G78" s="68"/>
      <c r="H78" s="68"/>
      <c r="I78" s="68"/>
      <c r="J78" s="68"/>
      <c r="Q78" s="50"/>
      <c r="R78" s="50"/>
      <c r="S78" s="50"/>
      <c r="T78" s="50"/>
      <c r="U78" s="50"/>
      <c r="V78" s="50"/>
      <c r="X78" s="50"/>
    </row>
    <row r="79" spans="1:24" x14ac:dyDescent="0.25">
      <c r="A79" s="324" t="s">
        <v>83</v>
      </c>
      <c r="B79" s="325"/>
      <c r="C79" s="347"/>
      <c r="D79" s="43"/>
      <c r="E79" s="43"/>
      <c r="F79" s="43"/>
      <c r="G79" s="43"/>
      <c r="H79" s="43"/>
      <c r="I79" s="43"/>
      <c r="J79" s="43"/>
      <c r="Q79" s="50"/>
      <c r="R79" s="50"/>
      <c r="S79" s="50"/>
      <c r="T79" s="50"/>
      <c r="U79" s="50"/>
      <c r="V79" s="50"/>
      <c r="X79" s="50"/>
    </row>
    <row r="80" spans="1:24" x14ac:dyDescent="0.25">
      <c r="A80" s="71">
        <v>1000</v>
      </c>
      <c r="B80" s="138" t="s">
        <v>58</v>
      </c>
      <c r="C80" s="140">
        <v>309</v>
      </c>
      <c r="D80" s="195">
        <f t="shared" ref="D80:J82" si="35">IF(D71=0,D39-D48,D39-D71)</f>
        <v>0</v>
      </c>
      <c r="E80" s="74">
        <f t="shared" si="35"/>
        <v>0</v>
      </c>
      <c r="F80" s="74">
        <f t="shared" si="35"/>
        <v>0</v>
      </c>
      <c r="G80" s="74">
        <f t="shared" si="35"/>
        <v>0</v>
      </c>
      <c r="H80" s="74">
        <f t="shared" si="35"/>
        <v>0</v>
      </c>
      <c r="I80" s="74">
        <f t="shared" si="35"/>
        <v>0</v>
      </c>
      <c r="J80" s="74">
        <f t="shared" si="35"/>
        <v>0</v>
      </c>
      <c r="Q80" s="50"/>
      <c r="R80" s="50"/>
      <c r="S80" s="50"/>
      <c r="T80" s="50"/>
      <c r="U80" s="50"/>
      <c r="V80" s="50"/>
      <c r="X80" s="50"/>
    </row>
    <row r="81" spans="1:24" x14ac:dyDescent="0.25">
      <c r="A81" s="71">
        <v>2000</v>
      </c>
      <c r="B81" s="138" t="s">
        <v>59</v>
      </c>
      <c r="C81" s="140">
        <v>319</v>
      </c>
      <c r="D81" s="195">
        <f t="shared" si="35"/>
        <v>0</v>
      </c>
      <c r="E81" s="74">
        <f t="shared" si="35"/>
        <v>0</v>
      </c>
      <c r="F81" s="74">
        <f t="shared" si="35"/>
        <v>0</v>
      </c>
      <c r="G81" s="74">
        <f t="shared" si="35"/>
        <v>0</v>
      </c>
      <c r="H81" s="74">
        <f t="shared" si="35"/>
        <v>0</v>
      </c>
      <c r="I81" s="74">
        <f t="shared" si="35"/>
        <v>0</v>
      </c>
      <c r="J81" s="74">
        <f t="shared" si="35"/>
        <v>0</v>
      </c>
      <c r="Q81" s="50"/>
      <c r="R81" s="50"/>
      <c r="S81" s="50"/>
      <c r="T81" s="50"/>
      <c r="U81" s="50"/>
      <c r="V81" s="50"/>
      <c r="X81" s="50"/>
    </row>
    <row r="82" spans="1:24" x14ac:dyDescent="0.25">
      <c r="A82" s="71">
        <v>3000</v>
      </c>
      <c r="B82" s="138" t="s">
        <v>114</v>
      </c>
      <c r="C82" s="140">
        <v>329</v>
      </c>
      <c r="D82" s="195">
        <f t="shared" si="35"/>
        <v>0</v>
      </c>
      <c r="E82" s="74">
        <f t="shared" si="35"/>
        <v>0</v>
      </c>
      <c r="F82" s="74">
        <f t="shared" si="35"/>
        <v>0</v>
      </c>
      <c r="G82" s="74">
        <f t="shared" si="35"/>
        <v>0</v>
      </c>
      <c r="H82" s="74">
        <f t="shared" si="35"/>
        <v>0</v>
      </c>
      <c r="I82" s="74">
        <f t="shared" si="35"/>
        <v>0</v>
      </c>
      <c r="J82" s="74">
        <f t="shared" si="35"/>
        <v>0</v>
      </c>
      <c r="Q82" s="50"/>
      <c r="R82" s="50"/>
      <c r="S82" s="50"/>
      <c r="T82" s="50"/>
      <c r="U82" s="50"/>
      <c r="V82" s="50"/>
      <c r="X82" s="50"/>
    </row>
    <row r="83" spans="1:24" x14ac:dyDescent="0.25">
      <c r="A83" s="71" t="s">
        <v>220</v>
      </c>
      <c r="B83" s="138" t="s">
        <v>221</v>
      </c>
      <c r="C83" s="140">
        <v>339</v>
      </c>
      <c r="D83" s="195">
        <f t="shared" ref="D83:J83" si="36">IF(D74=0,D42-D53,D42-D74)</f>
        <v>0</v>
      </c>
      <c r="E83" s="74">
        <f t="shared" si="36"/>
        <v>0</v>
      </c>
      <c r="F83" s="74">
        <f t="shared" si="36"/>
        <v>0</v>
      </c>
      <c r="G83" s="74">
        <f t="shared" si="36"/>
        <v>0</v>
      </c>
      <c r="H83" s="74">
        <f t="shared" si="36"/>
        <v>0</v>
      </c>
      <c r="I83" s="74">
        <f t="shared" si="36"/>
        <v>0</v>
      </c>
      <c r="J83" s="74">
        <f t="shared" si="36"/>
        <v>0</v>
      </c>
      <c r="Q83" s="50"/>
      <c r="R83" s="50"/>
      <c r="S83" s="50"/>
      <c r="T83" s="50"/>
      <c r="U83" s="50"/>
      <c r="V83" s="50"/>
      <c r="X83" s="50"/>
    </row>
    <row r="84" spans="1:24" ht="15.75" thickBot="1" x14ac:dyDescent="0.3">
      <c r="A84" s="212" t="s">
        <v>195</v>
      </c>
      <c r="B84" s="56" t="s">
        <v>222</v>
      </c>
      <c r="C84" s="140">
        <v>349</v>
      </c>
      <c r="D84" s="195">
        <f t="shared" ref="D84:J84" si="37">IF(D75=0,D43-D56,D43-D75)</f>
        <v>0</v>
      </c>
      <c r="E84" s="74">
        <f t="shared" si="37"/>
        <v>0</v>
      </c>
      <c r="F84" s="74">
        <f t="shared" si="37"/>
        <v>0</v>
      </c>
      <c r="G84" s="74">
        <f t="shared" si="37"/>
        <v>0</v>
      </c>
      <c r="H84" s="74">
        <f t="shared" si="37"/>
        <v>0</v>
      </c>
      <c r="I84" s="74">
        <f t="shared" si="37"/>
        <v>0</v>
      </c>
      <c r="J84" s="74">
        <f t="shared" si="37"/>
        <v>0</v>
      </c>
      <c r="Q84" s="50"/>
      <c r="R84" s="50"/>
      <c r="S84" s="50"/>
      <c r="T84" s="50"/>
      <c r="U84" s="50"/>
      <c r="V84" s="50"/>
      <c r="X84" s="50"/>
    </row>
    <row r="85" spans="1:24" ht="16.5" thickTop="1" thickBot="1" x14ac:dyDescent="0.3">
      <c r="C85" s="145">
        <v>369</v>
      </c>
      <c r="D85" s="217">
        <f>SUM(D80:D84)</f>
        <v>0</v>
      </c>
      <c r="E85" s="218">
        <f>SUM(E80:E84)</f>
        <v>0</v>
      </c>
      <c r="F85" s="218">
        <f>SUM(F80:F84)</f>
        <v>0</v>
      </c>
      <c r="G85" s="218">
        <f t="shared" ref="G85:J85" si="38">SUM(G80:G84)</f>
        <v>0</v>
      </c>
      <c r="H85" s="218">
        <f t="shared" si="38"/>
        <v>0</v>
      </c>
      <c r="I85" s="218">
        <f t="shared" si="38"/>
        <v>0</v>
      </c>
      <c r="J85" s="218">
        <f t="shared" si="38"/>
        <v>0</v>
      </c>
      <c r="Q85" s="50"/>
      <c r="R85" s="50"/>
      <c r="S85" s="50"/>
      <c r="T85" s="50"/>
      <c r="U85" s="50"/>
      <c r="V85" s="50"/>
      <c r="X85" s="50"/>
    </row>
    <row r="86" spans="1:24" ht="16.5" thickTop="1" thickBot="1" x14ac:dyDescent="0.3">
      <c r="D86" s="59"/>
      <c r="E86" s="59"/>
      <c r="Q86" s="50"/>
      <c r="R86" s="50"/>
      <c r="S86" s="50"/>
      <c r="T86" s="50"/>
      <c r="U86" s="50"/>
      <c r="V86" s="50"/>
      <c r="X86" s="50"/>
    </row>
    <row r="87" spans="1:24" ht="22.5" thickTop="1" thickBot="1" x14ac:dyDescent="0.4">
      <c r="A87" s="328" t="s">
        <v>84</v>
      </c>
      <c r="B87" s="329"/>
      <c r="C87" s="329"/>
      <c r="D87" s="329"/>
      <c r="E87" s="329"/>
      <c r="F87" s="329"/>
      <c r="G87" s="329"/>
      <c r="H87" s="329"/>
      <c r="I87" s="329"/>
      <c r="J87" s="330"/>
      <c r="K87" s="193"/>
      <c r="L87" s="193"/>
      <c r="M87" s="193"/>
      <c r="N87" s="193"/>
      <c r="O87" s="193"/>
      <c r="Q87" s="50"/>
      <c r="R87" s="50"/>
      <c r="S87" s="50"/>
      <c r="T87" s="50"/>
      <c r="U87" s="50"/>
      <c r="V87" s="50"/>
      <c r="X87" s="50"/>
    </row>
    <row r="88" spans="1:24" ht="16.5" customHeight="1" thickTop="1" thickBot="1" x14ac:dyDescent="0.3">
      <c r="A88" s="213" t="s">
        <v>128</v>
      </c>
      <c r="B88" s="196"/>
      <c r="C88" s="197" t="s">
        <v>108</v>
      </c>
      <c r="D88" s="228"/>
      <c r="E88" s="228"/>
      <c r="F88" s="229"/>
      <c r="G88" s="230"/>
      <c r="H88" s="231"/>
      <c r="I88" s="232"/>
      <c r="J88" s="223"/>
      <c r="Q88" s="50"/>
      <c r="R88" s="50"/>
      <c r="S88" s="50"/>
      <c r="T88" s="50"/>
      <c r="U88" s="50"/>
      <c r="V88" s="50"/>
      <c r="X88" s="50"/>
    </row>
    <row r="89" spans="1:24" ht="15.75" thickTop="1" x14ac:dyDescent="0.25">
      <c r="A89" s="241">
        <v>1100</v>
      </c>
      <c r="B89" s="238" t="s">
        <v>198</v>
      </c>
      <c r="C89" s="198">
        <v>375</v>
      </c>
      <c r="D89" s="257"/>
      <c r="E89" s="258"/>
      <c r="F89" s="258"/>
      <c r="G89" s="258"/>
      <c r="H89" s="258"/>
      <c r="I89" s="258"/>
      <c r="J89" s="258"/>
      <c r="Q89" s="50"/>
      <c r="R89" s="50"/>
      <c r="S89" s="50"/>
      <c r="T89" s="50"/>
      <c r="U89" s="50"/>
      <c r="V89" s="50"/>
      <c r="X89" s="50"/>
    </row>
    <row r="90" spans="1:24" x14ac:dyDescent="0.25">
      <c r="A90" s="242">
        <v>2100</v>
      </c>
      <c r="B90" s="239" t="s">
        <v>199</v>
      </c>
      <c r="C90" s="198">
        <v>380</v>
      </c>
      <c r="D90" s="259"/>
      <c r="E90" s="260"/>
      <c r="F90" s="260"/>
      <c r="G90" s="260"/>
      <c r="H90" s="260"/>
      <c r="I90" s="260"/>
      <c r="J90" s="260"/>
      <c r="Q90" s="50"/>
      <c r="R90" s="50"/>
      <c r="S90" s="50"/>
      <c r="T90" s="50"/>
      <c r="U90" s="50"/>
      <c r="V90" s="50"/>
      <c r="X90" s="50"/>
    </row>
    <row r="91" spans="1:24" x14ac:dyDescent="0.25">
      <c r="A91" s="242" t="s">
        <v>140</v>
      </c>
      <c r="B91" s="239" t="s">
        <v>200</v>
      </c>
      <c r="C91" s="198">
        <v>382</v>
      </c>
      <c r="D91" s="259"/>
      <c r="E91" s="260"/>
      <c r="F91" s="260"/>
      <c r="G91" s="260"/>
      <c r="H91" s="260"/>
      <c r="I91" s="260"/>
      <c r="J91" s="260"/>
      <c r="Q91" s="50"/>
      <c r="R91" s="50"/>
      <c r="S91" s="50"/>
      <c r="T91" s="50"/>
      <c r="U91" s="50"/>
      <c r="V91" s="50"/>
      <c r="X91" s="50"/>
    </row>
    <row r="92" spans="1:24" x14ac:dyDescent="0.25">
      <c r="A92" s="242" t="s">
        <v>145</v>
      </c>
      <c r="B92" s="239" t="s">
        <v>201</v>
      </c>
      <c r="C92" s="198">
        <v>383</v>
      </c>
      <c r="D92" s="259"/>
      <c r="E92" s="260"/>
      <c r="F92" s="260"/>
      <c r="G92" s="260"/>
      <c r="H92" s="260"/>
      <c r="I92" s="260"/>
      <c r="J92" s="260"/>
      <c r="Q92" s="50"/>
      <c r="R92" s="50"/>
      <c r="S92" s="50"/>
      <c r="T92" s="50"/>
      <c r="U92" s="50"/>
      <c r="V92" s="50"/>
      <c r="X92" s="50"/>
    </row>
    <row r="93" spans="1:24" x14ac:dyDescent="0.25">
      <c r="A93" s="242" t="s">
        <v>149</v>
      </c>
      <c r="B93" s="239" t="s">
        <v>202</v>
      </c>
      <c r="C93" s="198">
        <v>384</v>
      </c>
      <c r="D93" s="259"/>
      <c r="E93" s="260"/>
      <c r="F93" s="260"/>
      <c r="G93" s="260"/>
      <c r="H93" s="260"/>
      <c r="I93" s="260"/>
      <c r="J93" s="260"/>
      <c r="Q93" s="50"/>
      <c r="R93" s="50"/>
      <c r="S93" s="50"/>
      <c r="T93" s="50"/>
      <c r="U93" s="50"/>
      <c r="V93" s="50"/>
      <c r="X93" s="50"/>
    </row>
    <row r="94" spans="1:24" x14ac:dyDescent="0.25">
      <c r="A94" s="242" t="s">
        <v>152</v>
      </c>
      <c r="B94" s="239" t="s">
        <v>203</v>
      </c>
      <c r="C94" s="198">
        <v>385</v>
      </c>
      <c r="D94" s="259"/>
      <c r="E94" s="260"/>
      <c r="F94" s="260"/>
      <c r="G94" s="260"/>
      <c r="H94" s="260"/>
      <c r="I94" s="260"/>
      <c r="J94" s="260"/>
      <c r="Q94" s="50"/>
      <c r="R94" s="50"/>
      <c r="S94" s="50"/>
      <c r="T94" s="50"/>
      <c r="U94" s="50"/>
      <c r="V94" s="50"/>
      <c r="X94" s="50"/>
    </row>
    <row r="95" spans="1:24" x14ac:dyDescent="0.25">
      <c r="A95" s="242" t="s">
        <v>155</v>
      </c>
      <c r="B95" s="239" t="s">
        <v>204</v>
      </c>
      <c r="C95" s="198">
        <v>390</v>
      </c>
      <c r="D95" s="259"/>
      <c r="E95" s="260"/>
      <c r="F95" s="260"/>
      <c r="G95" s="260"/>
      <c r="H95" s="260"/>
      <c r="I95" s="260"/>
      <c r="J95" s="260"/>
      <c r="Q95" s="50"/>
      <c r="R95" s="50"/>
      <c r="S95" s="50"/>
      <c r="T95" s="50"/>
      <c r="U95" s="50"/>
      <c r="V95" s="50"/>
      <c r="X95" s="50"/>
    </row>
    <row r="96" spans="1:24" x14ac:dyDescent="0.25">
      <c r="A96" s="242" t="s">
        <v>158</v>
      </c>
      <c r="B96" s="239" t="s">
        <v>205</v>
      </c>
      <c r="C96" s="198">
        <v>392</v>
      </c>
      <c r="D96" s="259"/>
      <c r="E96" s="260"/>
      <c r="F96" s="260"/>
      <c r="G96" s="260"/>
      <c r="H96" s="260"/>
      <c r="I96" s="260"/>
      <c r="J96" s="260"/>
      <c r="Q96" s="50"/>
      <c r="R96" s="50"/>
      <c r="S96" s="50"/>
      <c r="T96" s="50"/>
      <c r="U96" s="50"/>
      <c r="V96" s="50"/>
      <c r="X96" s="50"/>
    </row>
    <row r="97" spans="1:24" x14ac:dyDescent="0.25">
      <c r="A97" s="242" t="s">
        <v>161</v>
      </c>
      <c r="B97" s="239" t="s">
        <v>206</v>
      </c>
      <c r="C97" s="198"/>
      <c r="D97" s="259"/>
      <c r="E97" s="260"/>
      <c r="F97" s="260"/>
      <c r="G97" s="260"/>
      <c r="H97" s="260"/>
      <c r="I97" s="260"/>
      <c r="J97" s="260"/>
      <c r="Q97" s="50"/>
      <c r="R97" s="50"/>
      <c r="S97" s="50"/>
      <c r="T97" s="50"/>
      <c r="U97" s="50"/>
      <c r="V97" s="50"/>
      <c r="X97" s="50"/>
    </row>
    <row r="98" spans="1:24" x14ac:dyDescent="0.25">
      <c r="A98" s="243" t="s">
        <v>164</v>
      </c>
      <c r="B98" s="240" t="s">
        <v>207</v>
      </c>
      <c r="C98" s="199">
        <v>393</v>
      </c>
      <c r="D98" s="259"/>
      <c r="E98" s="260"/>
      <c r="F98" s="260"/>
      <c r="G98" s="260"/>
      <c r="H98" s="260"/>
      <c r="I98" s="260"/>
      <c r="J98" s="260"/>
      <c r="Q98" s="50"/>
      <c r="R98" s="50"/>
      <c r="S98" s="50"/>
      <c r="T98" s="50"/>
      <c r="U98" s="50"/>
      <c r="V98" s="50"/>
      <c r="X98" s="50"/>
    </row>
    <row r="99" spans="1:24" x14ac:dyDescent="0.25">
      <c r="A99" s="234" t="s">
        <v>208</v>
      </c>
      <c r="B99" s="200"/>
      <c r="C99" s="198">
        <v>395</v>
      </c>
      <c r="D99" s="201">
        <f>SUM(D89:D98)</f>
        <v>0</v>
      </c>
      <c r="E99" s="159">
        <f>SUM(E89:E98)</f>
        <v>0</v>
      </c>
      <c r="F99" s="159">
        <f>SUM(F89:F98)</f>
        <v>0</v>
      </c>
      <c r="G99" s="159">
        <f t="shared" ref="G99:J99" si="39">SUM(G89:G98)</f>
        <v>0</v>
      </c>
      <c r="H99" s="159">
        <f t="shared" si="39"/>
        <v>0</v>
      </c>
      <c r="I99" s="159">
        <f t="shared" si="39"/>
        <v>0</v>
      </c>
      <c r="J99" s="159">
        <f t="shared" si="39"/>
        <v>0</v>
      </c>
      <c r="Q99" s="50"/>
      <c r="R99" s="50"/>
      <c r="S99" s="50"/>
      <c r="T99" s="50"/>
      <c r="U99" s="50"/>
      <c r="V99" s="50"/>
      <c r="X99" s="50"/>
    </row>
    <row r="100" spans="1:24" x14ac:dyDescent="0.25">
      <c r="A100" s="226" t="s">
        <v>209</v>
      </c>
      <c r="B100" s="203"/>
      <c r="C100" s="198"/>
      <c r="D100" s="265"/>
      <c r="E100" s="260"/>
      <c r="F100" s="260"/>
      <c r="G100" s="260"/>
      <c r="H100" s="260"/>
      <c r="I100" s="260"/>
      <c r="J100" s="260"/>
      <c r="Q100" s="50"/>
      <c r="R100" s="50"/>
      <c r="S100" s="50"/>
      <c r="T100" s="50"/>
      <c r="U100" s="50"/>
      <c r="V100" s="50"/>
      <c r="X100" s="50"/>
    </row>
    <row r="101" spans="1:24" x14ac:dyDescent="0.25">
      <c r="A101" s="244" t="s">
        <v>210</v>
      </c>
      <c r="B101" s="245"/>
      <c r="C101" s="198">
        <v>396</v>
      </c>
      <c r="D101" s="266"/>
      <c r="E101" s="267"/>
      <c r="F101" s="267"/>
      <c r="G101" s="267"/>
      <c r="H101" s="267"/>
      <c r="I101" s="267"/>
      <c r="J101" s="267"/>
      <c r="Q101" s="50"/>
      <c r="R101" s="50"/>
      <c r="S101" s="50"/>
      <c r="T101" s="50"/>
      <c r="U101" s="50"/>
      <c r="V101" s="50"/>
      <c r="X101" s="50"/>
    </row>
    <row r="102" spans="1:24" x14ac:dyDescent="0.25">
      <c r="A102" s="339" t="s">
        <v>172</v>
      </c>
      <c r="B102" s="340"/>
      <c r="C102" s="198"/>
      <c r="D102" s="246"/>
      <c r="E102" s="247"/>
      <c r="F102" s="247"/>
      <c r="G102" s="247"/>
      <c r="H102" s="247"/>
      <c r="I102" s="247"/>
      <c r="J102" s="247"/>
      <c r="Q102" s="50"/>
      <c r="R102" s="50"/>
      <c r="S102" s="50"/>
      <c r="T102" s="50"/>
      <c r="U102" s="50"/>
      <c r="V102" s="50"/>
      <c r="X102" s="50"/>
    </row>
    <row r="103" spans="1:24" x14ac:dyDescent="0.25">
      <c r="A103" s="263" t="s">
        <v>211</v>
      </c>
      <c r="B103" s="264"/>
      <c r="C103" s="204">
        <v>396</v>
      </c>
      <c r="D103" s="261"/>
      <c r="E103" s="262"/>
      <c r="F103" s="262"/>
      <c r="G103" s="262"/>
      <c r="H103" s="262"/>
      <c r="I103" s="262"/>
      <c r="J103" s="262"/>
      <c r="Q103" s="50"/>
      <c r="R103" s="50"/>
      <c r="S103" s="50"/>
      <c r="T103" s="50"/>
      <c r="U103" s="50"/>
      <c r="V103" s="50"/>
      <c r="X103" s="50"/>
    </row>
    <row r="104" spans="1:24" ht="15.75" thickBot="1" x14ac:dyDescent="0.3">
      <c r="A104" s="226" t="s">
        <v>212</v>
      </c>
      <c r="B104" s="203"/>
      <c r="C104" s="204">
        <v>397</v>
      </c>
      <c r="D104" s="170">
        <f>D99-D100-IF(D103=0,D101,D103)</f>
        <v>0</v>
      </c>
      <c r="E104" s="170">
        <f>E99-E100-IF(E103=0,E101,E103)</f>
        <v>0</v>
      </c>
      <c r="F104" s="170">
        <f>F99-F100-IF(F103=0,F101,F103)</f>
        <v>0</v>
      </c>
      <c r="G104" s="170">
        <f t="shared" ref="G104:J104" si="40">G99-G100-IF(G103=0,G101,G103)</f>
        <v>0</v>
      </c>
      <c r="H104" s="170">
        <f t="shared" si="40"/>
        <v>0</v>
      </c>
      <c r="I104" s="170">
        <f t="shared" si="40"/>
        <v>0</v>
      </c>
      <c r="J104" s="170">
        <f t="shared" si="40"/>
        <v>0</v>
      </c>
      <c r="Q104" s="50"/>
      <c r="R104" s="50"/>
      <c r="S104" s="50"/>
      <c r="T104" s="50"/>
      <c r="U104" s="50"/>
      <c r="V104" s="50"/>
      <c r="X104" s="50"/>
    </row>
    <row r="105" spans="1:24" ht="15.75" thickTop="1" x14ac:dyDescent="0.25">
      <c r="A105" s="235" t="s">
        <v>213</v>
      </c>
      <c r="B105" s="233"/>
      <c r="C105" s="233"/>
      <c r="D105" s="173">
        <f>IF(ISERROR(D104/D85),0,D104/D85)</f>
        <v>0</v>
      </c>
      <c r="E105" s="173">
        <f t="shared" ref="E105:J105" si="41">IF(ISERROR(E104/E85),0,E104/E85)</f>
        <v>0</v>
      </c>
      <c r="F105" s="173">
        <f t="shared" si="41"/>
        <v>0</v>
      </c>
      <c r="G105" s="173">
        <f t="shared" si="41"/>
        <v>0</v>
      </c>
      <c r="H105" s="173">
        <f t="shared" si="41"/>
        <v>0</v>
      </c>
      <c r="I105" s="173">
        <f t="shared" si="41"/>
        <v>0</v>
      </c>
      <c r="J105" s="173">
        <f t="shared" si="41"/>
        <v>0</v>
      </c>
      <c r="Q105" s="50"/>
      <c r="R105" s="50"/>
      <c r="S105" s="50"/>
      <c r="T105" s="50"/>
      <c r="U105" s="50"/>
      <c r="V105" s="50"/>
      <c r="X105" s="50"/>
    </row>
    <row r="106" spans="1:24" ht="15.75" thickBot="1" x14ac:dyDescent="0.3">
      <c r="A106" s="236" t="s">
        <v>214</v>
      </c>
      <c r="B106" s="224"/>
      <c r="C106" s="224"/>
      <c r="D106" s="248"/>
      <c r="E106" s="248"/>
      <c r="F106" s="248"/>
      <c r="G106" s="248"/>
      <c r="H106" s="248"/>
      <c r="I106" s="248"/>
      <c r="J106" s="248"/>
      <c r="Q106" s="50"/>
      <c r="R106" s="50"/>
      <c r="S106" s="50"/>
      <c r="T106" s="50"/>
      <c r="U106" s="50"/>
      <c r="V106" s="50"/>
      <c r="X106" s="50"/>
    </row>
    <row r="107" spans="1:24" ht="16.5" thickTop="1" thickBot="1" x14ac:dyDescent="0.3">
      <c r="Q107" s="50"/>
      <c r="R107" s="50"/>
      <c r="S107" s="50"/>
      <c r="T107" s="50"/>
      <c r="U107" s="50"/>
      <c r="V107" s="50"/>
      <c r="X107" s="50"/>
    </row>
    <row r="108" spans="1:24" ht="22.5" thickTop="1" thickBot="1" x14ac:dyDescent="0.4">
      <c r="A108" s="328" t="s">
        <v>180</v>
      </c>
      <c r="B108" s="329"/>
      <c r="C108" s="329"/>
      <c r="D108" s="329"/>
      <c r="E108" s="329"/>
      <c r="F108" s="329"/>
      <c r="G108" s="329"/>
      <c r="H108" s="329"/>
      <c r="I108" s="329"/>
      <c r="J108" s="330"/>
      <c r="K108" s="193"/>
      <c r="L108" s="193"/>
      <c r="M108" s="193"/>
      <c r="N108" s="193"/>
      <c r="O108" s="193"/>
      <c r="Q108" s="50"/>
      <c r="R108" s="50"/>
      <c r="S108" s="50"/>
      <c r="T108" s="50"/>
      <c r="U108" s="50"/>
      <c r="V108" s="50"/>
      <c r="X108" s="50"/>
    </row>
    <row r="109" spans="1:24" ht="15.75" thickTop="1" x14ac:dyDescent="0.25">
      <c r="A109" s="225" t="s">
        <v>215</v>
      </c>
      <c r="B109" s="205"/>
      <c r="C109" s="206"/>
      <c r="D109" s="207">
        <f>IF($G$1="Elementary",60%,IF($G$1="High",50%,IF($G$1="Unified",55%,0)))</f>
        <v>0</v>
      </c>
      <c r="E109" s="207">
        <f t="shared" ref="E109:J109" si="42">IF($G$1="Elementary",60%,IF($G$1="High",50%,IF($G$1="Unified",55%,0)))</f>
        <v>0</v>
      </c>
      <c r="F109" s="207">
        <f t="shared" si="42"/>
        <v>0</v>
      </c>
      <c r="G109" s="207">
        <f t="shared" si="42"/>
        <v>0</v>
      </c>
      <c r="H109" s="207">
        <f t="shared" si="42"/>
        <v>0</v>
      </c>
      <c r="I109" s="207">
        <f t="shared" si="42"/>
        <v>0</v>
      </c>
      <c r="J109" s="207">
        <f t="shared" si="42"/>
        <v>0</v>
      </c>
      <c r="Q109" s="50"/>
      <c r="R109" s="50"/>
      <c r="S109" s="50"/>
      <c r="T109" s="50"/>
      <c r="U109" s="50"/>
      <c r="V109" s="50"/>
      <c r="X109" s="50"/>
    </row>
    <row r="110" spans="1:24" x14ac:dyDescent="0.25">
      <c r="A110" s="226" t="s">
        <v>216</v>
      </c>
      <c r="B110" s="202"/>
      <c r="C110" s="208"/>
      <c r="D110" s="182">
        <f>D105</f>
        <v>0</v>
      </c>
      <c r="E110" s="182">
        <f>E105</f>
        <v>0</v>
      </c>
      <c r="F110" s="182">
        <f>F105</f>
        <v>0</v>
      </c>
      <c r="G110" s="182">
        <f t="shared" ref="G110:I110" si="43">G105</f>
        <v>0</v>
      </c>
      <c r="H110" s="182">
        <f t="shared" si="43"/>
        <v>0</v>
      </c>
      <c r="I110" s="182">
        <f t="shared" si="43"/>
        <v>0</v>
      </c>
      <c r="J110" s="182">
        <f>J105</f>
        <v>0</v>
      </c>
      <c r="Q110" s="50"/>
      <c r="R110" s="50"/>
      <c r="S110" s="50"/>
      <c r="T110" s="50"/>
      <c r="U110" s="50"/>
      <c r="V110" s="50"/>
      <c r="X110" s="50"/>
    </row>
    <row r="111" spans="1:24" x14ac:dyDescent="0.25">
      <c r="A111" s="226" t="s">
        <v>217</v>
      </c>
      <c r="B111" s="202"/>
      <c r="C111" s="208"/>
      <c r="D111" s="184">
        <f>IF(D106="X","Exempt",IF(ROUND(D109-D110,4)&lt;0,0,ROUND(D109-D110,4)))</f>
        <v>0</v>
      </c>
      <c r="E111" s="184">
        <f>IF(E106="X","Exempt",IF(ROUND(E109-E110,4)&lt;0,0,ROUND(E109-E110,4)))</f>
        <v>0</v>
      </c>
      <c r="F111" s="184">
        <f>IF(F106="X","Exempt",IF(ROUND(F109-F110,4)&lt;0,0,ROUND(F109-F110,4)))</f>
        <v>0</v>
      </c>
      <c r="G111" s="184">
        <f t="shared" ref="G111:I111" si="44">IF(G106="X","Exempt",IF(ROUND(G109-G110,4)&lt;0,0,ROUND(G109-G110,4)))</f>
        <v>0</v>
      </c>
      <c r="H111" s="184">
        <f t="shared" si="44"/>
        <v>0</v>
      </c>
      <c r="I111" s="184">
        <f t="shared" si="44"/>
        <v>0</v>
      </c>
      <c r="J111" s="184">
        <f>IF(J106="X","Exempt",IF(ROUND(J109-J110,4)&lt;0,0,ROUND(J109-J110,4)))</f>
        <v>0</v>
      </c>
      <c r="Q111" s="50"/>
      <c r="R111" s="50"/>
      <c r="S111" s="50"/>
      <c r="T111" s="50"/>
      <c r="U111" s="50"/>
      <c r="V111" s="50"/>
      <c r="X111" s="50"/>
    </row>
    <row r="112" spans="1:24" x14ac:dyDescent="0.25">
      <c r="A112" s="226" t="s">
        <v>218</v>
      </c>
      <c r="B112" s="202"/>
      <c r="C112" s="209">
        <v>369</v>
      </c>
      <c r="D112" s="185">
        <f>D85</f>
        <v>0</v>
      </c>
      <c r="E112" s="185">
        <f>E85</f>
        <v>0</v>
      </c>
      <c r="F112" s="185">
        <f>F85</f>
        <v>0</v>
      </c>
      <c r="G112" s="185">
        <f t="shared" ref="G112:I112" si="45">G85</f>
        <v>0</v>
      </c>
      <c r="H112" s="185">
        <f t="shared" si="45"/>
        <v>0</v>
      </c>
      <c r="I112" s="185">
        <f t="shared" si="45"/>
        <v>0</v>
      </c>
      <c r="J112" s="185">
        <f>J85</f>
        <v>0</v>
      </c>
      <c r="Q112" s="50"/>
      <c r="R112" s="50"/>
      <c r="S112" s="50"/>
      <c r="T112" s="50"/>
      <c r="U112" s="50"/>
      <c r="V112" s="50"/>
      <c r="X112" s="50"/>
    </row>
    <row r="113" spans="1:24" ht="15.75" thickBot="1" x14ac:dyDescent="0.3">
      <c r="A113" s="227" t="s">
        <v>219</v>
      </c>
      <c r="B113" s="210"/>
      <c r="C113" s="211"/>
      <c r="D113" s="187">
        <f>IF(D106="X","Exempt",D112*D111)</f>
        <v>0</v>
      </c>
      <c r="E113" s="187">
        <f>IF(E106="X","Exempt",E112*E111)</f>
        <v>0</v>
      </c>
      <c r="F113" s="187">
        <f>IF(F106="X","Exempt",F112*F111)</f>
        <v>0</v>
      </c>
      <c r="G113" s="187">
        <f t="shared" ref="G113:I113" si="46">IF(G106="X","Exempt",G112*G111)</f>
        <v>0</v>
      </c>
      <c r="H113" s="187">
        <f t="shared" si="46"/>
        <v>0</v>
      </c>
      <c r="I113" s="187">
        <f t="shared" si="46"/>
        <v>0</v>
      </c>
      <c r="J113" s="187">
        <f>IF(J106="X","Exempt",J112*J111)</f>
        <v>0</v>
      </c>
      <c r="Q113" s="50"/>
      <c r="R113" s="50"/>
      <c r="S113" s="50"/>
      <c r="T113" s="50"/>
      <c r="U113" s="50"/>
      <c r="V113" s="50"/>
      <c r="X113" s="50"/>
    </row>
    <row r="114" spans="1:24" ht="15.75" thickTop="1" x14ac:dyDescent="0.25">
      <c r="Q114" s="50"/>
      <c r="R114" s="50"/>
      <c r="S114" s="50"/>
      <c r="T114" s="50"/>
      <c r="U114" s="50"/>
      <c r="V114" s="50"/>
      <c r="X114" s="50"/>
    </row>
    <row r="115" spans="1:24" x14ac:dyDescent="0.25">
      <c r="A115" s="249" t="s">
        <v>224</v>
      </c>
    </row>
  </sheetData>
  <mergeCells count="30">
    <mergeCell ref="A69:B69"/>
    <mergeCell ref="A70:B70"/>
    <mergeCell ref="C69:C70"/>
    <mergeCell ref="A58:B58"/>
    <mergeCell ref="A46:B46"/>
    <mergeCell ref="A47:B47"/>
    <mergeCell ref="C46:C47"/>
    <mergeCell ref="A108:J108"/>
    <mergeCell ref="A102:B102"/>
    <mergeCell ref="A87:J87"/>
    <mergeCell ref="A77:B77"/>
    <mergeCell ref="A78:B78"/>
    <mergeCell ref="C77:C79"/>
    <mergeCell ref="A79:B79"/>
    <mergeCell ref="A24:B24"/>
    <mergeCell ref="A25:B25"/>
    <mergeCell ref="A36:B36"/>
    <mergeCell ref="C36:C38"/>
    <mergeCell ref="A37:B37"/>
    <mergeCell ref="A38:B38"/>
    <mergeCell ref="C24:C25"/>
    <mergeCell ref="A1:F1"/>
    <mergeCell ref="A2:F2"/>
    <mergeCell ref="G2:J2"/>
    <mergeCell ref="F3:G3"/>
    <mergeCell ref="A13:B13"/>
    <mergeCell ref="A12:B12"/>
    <mergeCell ref="A11:J11"/>
    <mergeCell ref="C12:C13"/>
    <mergeCell ref="D4:I4"/>
  </mergeCells>
  <conditionalFormatting sqref="D9:J9">
    <cfRule type="containsText" dxfId="10" priority="2" operator="containsText" text="met">
      <formula>NOT(ISERROR(SEARCH("met",D9)))</formula>
    </cfRule>
  </conditionalFormatting>
  <conditionalFormatting sqref="K6:K10 D10:J10">
    <cfRule type="containsText" dxfId="9" priority="1" operator="containsText" text="n">
      <formula>NOT(ISERROR(SEARCH("n",D6)))</formula>
    </cfRule>
  </conditionalFormatting>
  <conditionalFormatting sqref="D8:J9">
    <cfRule type="expression" dxfId="8" priority="3">
      <formula>$E$10="Not Met"</formula>
    </cfRule>
  </conditionalFormatting>
  <dataValidations count="3">
    <dataValidation type="list" allowBlank="1" showInputMessage="1" showErrorMessage="1" error="Please select reporting period" prompt="Select reporting period from drop down list" sqref="G2">
      <formula1>"(Select Period), Adopted Budget, 1st Interim, 2nd Interim, Unaudited Actuals"</formula1>
    </dataValidation>
    <dataValidation type="list" allowBlank="1" showInputMessage="1" showErrorMessage="1" error="Please select fiscal year" prompt="Select fiscal year from drop down list" sqref="A2:F2">
      <formula1>"(Select Fiscal Year), 2015-16, 2016-17, 2017-18, 2018-19, 2019-20"</formula1>
    </dataValidation>
    <dataValidation type="list" allowBlank="1" showInputMessage="1" showErrorMessage="1" error="Please select type of district from dropdown list" prompt="Select type of district from dropdown list" sqref="G1">
      <formula1>"(Select type), Elementary, High, Unified"</formula1>
    </dataValidation>
  </dataValidations>
  <printOptions horizontalCentered="1"/>
  <pageMargins left="0" right="0" top="0" bottom="0" header="0" footer="0"/>
  <pageSetup scale="80" fitToHeight="3" orientation="landscape" horizontalDpi="1200" verticalDpi="1200" r:id="rId1"/>
  <rowBreaks count="1" manualBreakCount="1">
    <brk id="45"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37"/>
  <sheetViews>
    <sheetView zoomScaleNormal="100" workbookViewId="0">
      <pane xSplit="2" ySplit="4" topLeftCell="E5" activePane="bottomRight" state="frozen"/>
      <selection activeCell="C13" sqref="C13"/>
      <selection pane="topRight" activeCell="C13" sqref="C13"/>
      <selection pane="bottomLeft" activeCell="C13" sqref="C13"/>
      <selection pane="bottomRight" activeCell="A2" sqref="A2:F2"/>
    </sheetView>
  </sheetViews>
  <sheetFormatPr defaultRowHeight="15" x14ac:dyDescent="0.25"/>
  <cols>
    <col min="1" max="1" width="15.5703125" style="14" bestFit="1" customWidth="1"/>
    <col min="2" max="2" width="24.5703125" style="14" bestFit="1" customWidth="1"/>
    <col min="3" max="3" width="14.28515625" style="61" bestFit="1" customWidth="1"/>
    <col min="4" max="5" width="13.42578125" style="61" customWidth="1"/>
    <col min="6" max="6" width="14.7109375" style="61" customWidth="1"/>
    <col min="7" max="7" width="15.85546875" style="61" customWidth="1"/>
    <col min="8" max="12" width="13.7109375" style="61" customWidth="1"/>
    <col min="13" max="13" width="16.5703125" style="63" customWidth="1"/>
    <col min="14" max="14" width="13.28515625" style="63" bestFit="1" customWidth="1"/>
    <col min="15" max="15" width="3.7109375" style="64" customWidth="1"/>
    <col min="16" max="16" width="15.42578125" style="14" customWidth="1"/>
    <col min="17" max="17" width="3.7109375" style="65" customWidth="1"/>
    <col min="18" max="18" width="2.7109375" style="14" customWidth="1"/>
    <col min="19" max="19" width="14.28515625" style="14" bestFit="1" customWidth="1"/>
    <col min="20" max="20" width="15" style="14" customWidth="1"/>
    <col min="21" max="21" width="1.7109375" style="14" bestFit="1" customWidth="1"/>
    <col min="22" max="16384" width="9.140625" style="14"/>
  </cols>
  <sheetData>
    <row r="1" spans="1:26" ht="18.75" customHeight="1" x14ac:dyDescent="0.55000000000000004">
      <c r="A1" s="321" t="s">
        <v>371</v>
      </c>
      <c r="B1" s="321"/>
      <c r="C1" s="321"/>
      <c r="D1" s="321"/>
      <c r="E1" s="321"/>
      <c r="F1" s="321"/>
      <c r="G1" s="16" t="s">
        <v>270</v>
      </c>
      <c r="H1" s="273" t="s">
        <v>228</v>
      </c>
      <c r="I1" s="273"/>
      <c r="J1" s="273"/>
      <c r="K1" s="13"/>
      <c r="L1" s="13"/>
      <c r="M1" s="13"/>
    </row>
    <row r="2" spans="1:26" ht="18.75" customHeight="1" x14ac:dyDescent="0.55000000000000004">
      <c r="A2" s="321" t="s">
        <v>233</v>
      </c>
      <c r="B2" s="321"/>
      <c r="C2" s="321"/>
      <c r="D2" s="321"/>
      <c r="E2" s="321"/>
      <c r="F2" s="321"/>
      <c r="G2" s="322" t="s">
        <v>232</v>
      </c>
      <c r="H2" s="322"/>
      <c r="I2" s="322"/>
      <c r="J2" s="322"/>
      <c r="K2" s="13"/>
      <c r="L2" s="13"/>
      <c r="M2" s="13"/>
    </row>
    <row r="3" spans="1:26" ht="18.75" customHeight="1" x14ac:dyDescent="0.3">
      <c r="A3" s="16"/>
      <c r="B3" s="273"/>
      <c r="C3" s="273"/>
      <c r="D3" s="273"/>
      <c r="E3" s="273"/>
      <c r="F3" s="323" t="s">
        <v>234</v>
      </c>
      <c r="G3" s="323"/>
      <c r="H3" s="273"/>
      <c r="I3" s="273"/>
      <c r="J3" s="273"/>
    </row>
    <row r="4" spans="1:26" ht="18.75" customHeight="1" x14ac:dyDescent="0.55000000000000004">
      <c r="A4" s="16"/>
      <c r="B4" s="273"/>
      <c r="C4" s="273"/>
      <c r="D4" s="323" t="s">
        <v>235</v>
      </c>
      <c r="E4" s="323"/>
      <c r="F4" s="323"/>
      <c r="G4" s="323"/>
      <c r="H4" s="323"/>
      <c r="I4" s="323"/>
      <c r="J4" s="273"/>
      <c r="K4" s="13"/>
      <c r="L4" s="13"/>
      <c r="M4" s="13"/>
      <c r="N4" s="13"/>
      <c r="O4" s="13"/>
      <c r="P4" s="13"/>
      <c r="Q4" s="13"/>
      <c r="S4" s="15"/>
    </row>
    <row r="5" spans="1:26" s="16" customFormat="1" ht="19.5" thickBot="1" x14ac:dyDescent="0.35">
      <c r="C5" s="17"/>
      <c r="D5" s="17"/>
      <c r="E5" s="17"/>
      <c r="F5" s="17"/>
      <c r="G5" s="17"/>
      <c r="H5" s="17"/>
      <c r="I5" s="17"/>
      <c r="J5" s="17"/>
      <c r="K5" s="17"/>
      <c r="L5" s="268"/>
      <c r="M5" s="19"/>
      <c r="N5" s="192"/>
      <c r="O5" s="20"/>
      <c r="P5" s="21"/>
    </row>
    <row r="6" spans="1:26" s="233" customFormat="1" ht="22.5" thickTop="1" thickBot="1" x14ac:dyDescent="0.4">
      <c r="A6" s="81" t="s">
        <v>36</v>
      </c>
      <c r="B6" s="82"/>
      <c r="C6" s="82"/>
      <c r="D6" s="82"/>
      <c r="E6" s="82"/>
      <c r="F6" s="82"/>
      <c r="G6" s="82"/>
      <c r="H6" s="82"/>
      <c r="I6" s="82"/>
      <c r="J6" s="82"/>
      <c r="K6" s="82"/>
      <c r="L6" s="82"/>
      <c r="M6" s="83"/>
      <c r="N6" s="193"/>
      <c r="O6" s="193"/>
      <c r="P6" s="193"/>
      <c r="Q6" s="269"/>
    </row>
    <row r="7" spans="1:26" s="27" customFormat="1" ht="30.75" thickTop="1" x14ac:dyDescent="0.25">
      <c r="A7" s="28"/>
      <c r="B7" s="29"/>
      <c r="C7" s="25" t="s">
        <v>37</v>
      </c>
      <c r="D7" s="25" t="s">
        <v>38</v>
      </c>
      <c r="E7" s="355" t="s">
        <v>39</v>
      </c>
      <c r="F7" s="356" t="s">
        <v>227</v>
      </c>
      <c r="G7" s="357"/>
      <c r="H7" s="357"/>
      <c r="I7" s="357"/>
      <c r="J7" s="357"/>
      <c r="K7" s="358"/>
      <c r="L7" s="88" t="s">
        <v>41</v>
      </c>
      <c r="M7" s="88" t="s">
        <v>42</v>
      </c>
    </row>
    <row r="8" spans="1:26" s="33" customFormat="1" ht="24.75" x14ac:dyDescent="0.25">
      <c r="A8" s="28"/>
      <c r="B8" s="29"/>
      <c r="C8" s="25"/>
      <c r="D8" s="364" t="s">
        <v>226</v>
      </c>
      <c r="E8" s="355"/>
      <c r="F8" s="30" t="s">
        <v>43</v>
      </c>
      <c r="G8" s="30" t="s">
        <v>47</v>
      </c>
      <c r="H8" s="30" t="s">
        <v>44</v>
      </c>
      <c r="I8" s="30" t="s">
        <v>45</v>
      </c>
      <c r="J8" s="30" t="s">
        <v>46</v>
      </c>
      <c r="K8" s="30"/>
      <c r="L8" s="31"/>
      <c r="M8" s="32" t="s">
        <v>48</v>
      </c>
    </row>
    <row r="9" spans="1:26" s="33" customFormat="1" x14ac:dyDescent="0.25">
      <c r="A9" s="28"/>
      <c r="B9" s="29"/>
      <c r="C9" s="25"/>
      <c r="D9" s="364"/>
      <c r="E9" s="34"/>
      <c r="F9" s="35" t="s">
        <v>50</v>
      </c>
      <c r="G9" s="30" t="s">
        <v>54</v>
      </c>
      <c r="H9" s="30" t="s">
        <v>51</v>
      </c>
      <c r="I9" s="30" t="s">
        <v>52</v>
      </c>
      <c r="J9" s="30" t="s">
        <v>53</v>
      </c>
      <c r="K9" s="30"/>
      <c r="L9" s="31"/>
      <c r="M9" s="32"/>
    </row>
    <row r="10" spans="1:26" s="44" customFormat="1" ht="30" customHeight="1" x14ac:dyDescent="0.25">
      <c r="A10" s="36"/>
      <c r="B10" s="37"/>
      <c r="C10" s="38"/>
      <c r="D10" s="365"/>
      <c r="E10" s="39" t="s">
        <v>55</v>
      </c>
      <c r="F10" s="40"/>
      <c r="G10" s="41"/>
      <c r="H10" s="41"/>
      <c r="I10" s="42"/>
      <c r="J10" s="42"/>
      <c r="K10" s="42"/>
      <c r="L10" s="39" t="s">
        <v>56</v>
      </c>
      <c r="M10" s="43" t="s">
        <v>57</v>
      </c>
    </row>
    <row r="11" spans="1:26" x14ac:dyDescent="0.25">
      <c r="A11" s="45">
        <v>1000</v>
      </c>
      <c r="B11" s="46" t="s">
        <v>58</v>
      </c>
      <c r="C11" s="122"/>
      <c r="D11" s="294"/>
      <c r="E11" s="47">
        <f>C11-D11</f>
        <v>0</v>
      </c>
      <c r="F11" s="122"/>
      <c r="G11" s="300"/>
      <c r="H11" s="122"/>
      <c r="I11" s="122"/>
      <c r="J11" s="122"/>
      <c r="K11" s="122"/>
      <c r="L11" s="47">
        <f>SUM(F11:K11)</f>
        <v>0</v>
      </c>
      <c r="M11" s="49">
        <f>E11-L11</f>
        <v>0</v>
      </c>
      <c r="N11" s="14"/>
      <c r="O11" s="14"/>
      <c r="Q11" s="14"/>
    </row>
    <row r="12" spans="1:26" x14ac:dyDescent="0.25">
      <c r="A12" s="45">
        <v>2000</v>
      </c>
      <c r="B12" s="46" t="s">
        <v>59</v>
      </c>
      <c r="C12" s="122"/>
      <c r="D12" s="294"/>
      <c r="E12" s="47">
        <f t="shared" ref="E12:E18" si="0">C12-D12</f>
        <v>0</v>
      </c>
      <c r="F12" s="122"/>
      <c r="G12" s="300"/>
      <c r="H12" s="122"/>
      <c r="I12" s="122"/>
      <c r="J12" s="122"/>
      <c r="K12" s="122"/>
      <c r="L12" s="47">
        <f t="shared" ref="L12:L18" si="1">SUM(F12:K12)</f>
        <v>0</v>
      </c>
      <c r="M12" s="49">
        <f>E12-L12</f>
        <v>0</v>
      </c>
      <c r="N12" s="14"/>
      <c r="O12" s="14"/>
      <c r="Q12" s="14"/>
      <c r="S12" s="50"/>
      <c r="T12" s="50"/>
      <c r="U12" s="50"/>
      <c r="V12" s="50"/>
      <c r="W12" s="50"/>
      <c r="X12" s="50"/>
      <c r="Y12" s="50"/>
      <c r="Z12" s="50"/>
    </row>
    <row r="13" spans="1:26" x14ac:dyDescent="0.25">
      <c r="A13" s="45">
        <v>3000</v>
      </c>
      <c r="B13" s="46" t="s">
        <v>60</v>
      </c>
      <c r="C13" s="122"/>
      <c r="D13" s="294"/>
      <c r="E13" s="47">
        <f t="shared" si="0"/>
        <v>0</v>
      </c>
      <c r="F13" s="122"/>
      <c r="G13" s="300"/>
      <c r="H13" s="122"/>
      <c r="I13" s="122"/>
      <c r="J13" s="122"/>
      <c r="K13" s="122"/>
      <c r="L13" s="47">
        <f t="shared" si="1"/>
        <v>0</v>
      </c>
      <c r="M13" s="49">
        <f>E13-L13</f>
        <v>0</v>
      </c>
      <c r="N13" s="14"/>
      <c r="O13" s="14"/>
      <c r="Q13" s="14"/>
      <c r="S13" s="50"/>
      <c r="T13" s="50"/>
      <c r="U13" s="50"/>
      <c r="V13" s="50"/>
      <c r="W13" s="50"/>
      <c r="X13" s="50"/>
      <c r="Z13" s="50"/>
    </row>
    <row r="14" spans="1:26" x14ac:dyDescent="0.25">
      <c r="A14" s="45">
        <v>4000</v>
      </c>
      <c r="B14" s="46" t="s">
        <v>61</v>
      </c>
      <c r="C14" s="122"/>
      <c r="D14" s="294"/>
      <c r="E14" s="47">
        <f t="shared" si="0"/>
        <v>0</v>
      </c>
      <c r="F14" s="122"/>
      <c r="G14" s="300"/>
      <c r="H14" s="122"/>
      <c r="I14" s="122"/>
      <c r="J14" s="122"/>
      <c r="K14" s="122"/>
      <c r="L14" s="47">
        <f t="shared" si="1"/>
        <v>0</v>
      </c>
      <c r="M14" s="49">
        <f>E14-L14</f>
        <v>0</v>
      </c>
      <c r="N14" s="14"/>
      <c r="O14" s="14"/>
      <c r="Q14" s="14"/>
      <c r="S14" s="50"/>
      <c r="T14" s="50"/>
      <c r="U14" s="50"/>
      <c r="V14" s="50"/>
      <c r="W14" s="50"/>
      <c r="X14" s="50"/>
      <c r="Z14" s="50"/>
    </row>
    <row r="15" spans="1:26" x14ac:dyDescent="0.25">
      <c r="A15" s="45">
        <v>5000</v>
      </c>
      <c r="B15" s="51" t="s">
        <v>62</v>
      </c>
      <c r="C15" s="298"/>
      <c r="D15" s="296"/>
      <c r="E15" s="47">
        <f t="shared" si="0"/>
        <v>0</v>
      </c>
      <c r="F15" s="298"/>
      <c r="G15" s="301"/>
      <c r="H15" s="298"/>
      <c r="I15" s="298"/>
      <c r="J15" s="298"/>
      <c r="K15" s="298"/>
      <c r="L15" s="47">
        <f t="shared" si="1"/>
        <v>0</v>
      </c>
      <c r="M15" s="49">
        <f>E15-L15</f>
        <v>0</v>
      </c>
      <c r="N15" s="14"/>
      <c r="O15" s="14"/>
      <c r="Q15" s="14"/>
      <c r="S15" s="50"/>
      <c r="T15" s="50"/>
      <c r="U15" s="50"/>
      <c r="V15" s="50"/>
      <c r="W15" s="50"/>
      <c r="X15" s="50"/>
      <c r="Z15" s="50"/>
    </row>
    <row r="16" spans="1:26" x14ac:dyDescent="0.25">
      <c r="A16" s="45">
        <v>6000</v>
      </c>
      <c r="B16" s="51" t="s">
        <v>63</v>
      </c>
      <c r="C16" s="298"/>
      <c r="D16" s="298">
        <f>C16</f>
        <v>0</v>
      </c>
      <c r="E16" s="47">
        <f t="shared" si="0"/>
        <v>0</v>
      </c>
      <c r="F16" s="298"/>
      <c r="G16" s="301"/>
      <c r="H16" s="298"/>
      <c r="I16" s="298"/>
      <c r="J16" s="298"/>
      <c r="K16" s="298"/>
      <c r="L16" s="47">
        <f t="shared" si="1"/>
        <v>0</v>
      </c>
      <c r="M16" s="49">
        <f t="shared" ref="M16:M18" si="2">E16-L16</f>
        <v>0</v>
      </c>
      <c r="N16" s="14"/>
      <c r="O16" s="14"/>
      <c r="Q16" s="14"/>
      <c r="S16" s="50"/>
      <c r="T16" s="50"/>
      <c r="U16" s="50"/>
      <c r="V16" s="50"/>
      <c r="W16" s="50"/>
      <c r="X16" s="50"/>
      <c r="Z16" s="50"/>
    </row>
    <row r="17" spans="1:26" x14ac:dyDescent="0.25">
      <c r="A17" s="54" t="s">
        <v>49</v>
      </c>
      <c r="B17" s="51" t="s">
        <v>64</v>
      </c>
      <c r="C17" s="298"/>
      <c r="D17" s="296">
        <f>C17</f>
        <v>0</v>
      </c>
      <c r="E17" s="47">
        <f t="shared" si="0"/>
        <v>0</v>
      </c>
      <c r="F17" s="298"/>
      <c r="G17" s="301"/>
      <c r="H17" s="298"/>
      <c r="I17" s="298"/>
      <c r="J17" s="298"/>
      <c r="K17" s="298"/>
      <c r="L17" s="47">
        <f t="shared" si="1"/>
        <v>0</v>
      </c>
      <c r="M17" s="49">
        <f t="shared" si="2"/>
        <v>0</v>
      </c>
      <c r="N17" s="14"/>
      <c r="O17" s="14"/>
      <c r="Q17" s="14"/>
      <c r="S17" s="50"/>
      <c r="T17" s="50"/>
      <c r="U17" s="50"/>
      <c r="V17" s="50"/>
      <c r="W17" s="50"/>
      <c r="X17" s="50"/>
      <c r="Z17" s="50"/>
    </row>
    <row r="18" spans="1:26" ht="15.75" thickBot="1" x14ac:dyDescent="0.3">
      <c r="A18" s="55">
        <v>7300</v>
      </c>
      <c r="B18" s="56" t="s">
        <v>65</v>
      </c>
      <c r="C18" s="299"/>
      <c r="D18" s="295"/>
      <c r="E18" s="57">
        <f t="shared" si="0"/>
        <v>0</v>
      </c>
      <c r="F18" s="299"/>
      <c r="G18" s="302"/>
      <c r="H18" s="299"/>
      <c r="I18" s="299"/>
      <c r="J18" s="299"/>
      <c r="K18" s="299"/>
      <c r="L18" s="57">
        <f t="shared" si="1"/>
        <v>0</v>
      </c>
      <c r="M18" s="49">
        <f t="shared" si="2"/>
        <v>0</v>
      </c>
      <c r="N18" s="14"/>
      <c r="O18" s="14"/>
      <c r="Q18" s="14"/>
      <c r="S18" s="50"/>
      <c r="T18" s="50"/>
      <c r="U18" s="50"/>
      <c r="V18" s="50"/>
      <c r="W18" s="50"/>
      <c r="X18" s="50"/>
      <c r="Z18" s="50"/>
    </row>
    <row r="19" spans="1:26" ht="16.5" thickTop="1" thickBot="1" x14ac:dyDescent="0.3">
      <c r="C19" s="59">
        <f t="shared" ref="C19:M19" si="3">SUM(C11:C18)</f>
        <v>0</v>
      </c>
      <c r="D19" s="59">
        <f t="shared" si="3"/>
        <v>0</v>
      </c>
      <c r="E19" s="59">
        <f t="shared" si="3"/>
        <v>0</v>
      </c>
      <c r="F19" s="59">
        <f t="shared" si="3"/>
        <v>0</v>
      </c>
      <c r="G19" s="59">
        <f t="shared" si="3"/>
        <v>0</v>
      </c>
      <c r="H19" s="59">
        <f t="shared" si="3"/>
        <v>0</v>
      </c>
      <c r="I19" s="59">
        <f t="shared" si="3"/>
        <v>0</v>
      </c>
      <c r="J19" s="59">
        <f t="shared" si="3"/>
        <v>0</v>
      </c>
      <c r="K19" s="59">
        <f t="shared" si="3"/>
        <v>0</v>
      </c>
      <c r="L19" s="59">
        <f t="shared" si="3"/>
        <v>0</v>
      </c>
      <c r="M19" s="60">
        <f t="shared" si="3"/>
        <v>0</v>
      </c>
      <c r="N19" s="14"/>
      <c r="O19" s="14"/>
      <c r="Q19" s="14"/>
      <c r="S19" s="50"/>
      <c r="T19" s="50"/>
      <c r="U19" s="50"/>
      <c r="V19" s="50"/>
      <c r="W19" s="50"/>
      <c r="X19" s="50"/>
      <c r="Z19" s="50"/>
    </row>
    <row r="20" spans="1:26" ht="16.5" thickTop="1" thickBot="1" x14ac:dyDescent="0.3">
      <c r="D20" s="62"/>
      <c r="S20" s="50"/>
      <c r="T20" s="50"/>
      <c r="U20" s="50"/>
      <c r="V20" s="50"/>
      <c r="W20" s="50"/>
      <c r="X20" s="50"/>
      <c r="Z20" s="50"/>
    </row>
    <row r="21" spans="1:26" ht="45.75" thickTop="1" x14ac:dyDescent="0.25">
      <c r="A21" s="23"/>
      <c r="B21" s="24"/>
      <c r="C21" s="26" t="s">
        <v>42</v>
      </c>
      <c r="D21" s="366" t="s">
        <v>40</v>
      </c>
      <c r="E21" s="367"/>
      <c r="F21" s="367"/>
      <c r="G21" s="367"/>
      <c r="H21" s="367"/>
      <c r="I21" s="368"/>
      <c r="J21" s="26" t="s">
        <v>66</v>
      </c>
      <c r="K21" s="359" t="s">
        <v>67</v>
      </c>
      <c r="L21" s="26" t="s">
        <v>68</v>
      </c>
      <c r="M21" s="66" t="s">
        <v>69</v>
      </c>
      <c r="N21" s="64"/>
      <c r="O21" s="14"/>
      <c r="P21" s="65"/>
      <c r="Q21" s="14"/>
    </row>
    <row r="22" spans="1:26" ht="15" customHeight="1" x14ac:dyDescent="0.25">
      <c r="A22" s="28"/>
      <c r="B22" s="29"/>
      <c r="C22" s="32" t="s">
        <v>48</v>
      </c>
      <c r="D22" s="362" t="s">
        <v>70</v>
      </c>
      <c r="E22" s="362" t="s">
        <v>71</v>
      </c>
      <c r="F22" s="369" t="s">
        <v>72</v>
      </c>
      <c r="G22" s="370"/>
      <c r="H22" s="370"/>
      <c r="I22" s="371"/>
      <c r="J22" s="67" t="s">
        <v>73</v>
      </c>
      <c r="K22" s="360"/>
      <c r="L22" s="67" t="s">
        <v>73</v>
      </c>
      <c r="M22" s="68" t="s">
        <v>74</v>
      </c>
      <c r="N22" s="64"/>
      <c r="O22" s="14"/>
      <c r="P22" s="65"/>
      <c r="Q22" s="14"/>
    </row>
    <row r="23" spans="1:26" x14ac:dyDescent="0.25">
      <c r="A23" s="28"/>
      <c r="B23" s="29"/>
      <c r="C23" s="32"/>
      <c r="D23" s="363"/>
      <c r="E23" s="363"/>
      <c r="F23" s="372"/>
      <c r="G23" s="373"/>
      <c r="H23" s="373"/>
      <c r="I23" s="374"/>
      <c r="J23" s="67"/>
      <c r="K23" s="360"/>
      <c r="L23" s="67"/>
      <c r="M23" s="68"/>
      <c r="N23" s="64"/>
      <c r="O23" s="14"/>
      <c r="P23" s="65"/>
      <c r="Q23" s="14"/>
    </row>
    <row r="24" spans="1:26" x14ac:dyDescent="0.25">
      <c r="A24" s="36"/>
      <c r="B24" s="37"/>
      <c r="C24" s="43" t="s">
        <v>57</v>
      </c>
      <c r="D24" s="40" t="s">
        <v>75</v>
      </c>
      <c r="E24" s="40" t="s">
        <v>76</v>
      </c>
      <c r="F24" s="40" t="s">
        <v>77</v>
      </c>
      <c r="G24" s="40" t="s">
        <v>78</v>
      </c>
      <c r="H24" s="40" t="s">
        <v>79</v>
      </c>
      <c r="I24" s="40" t="s">
        <v>80</v>
      </c>
      <c r="J24" s="69" t="s">
        <v>81</v>
      </c>
      <c r="K24" s="361"/>
      <c r="L24" s="70" t="s">
        <v>82</v>
      </c>
      <c r="M24" s="43" t="s">
        <v>83</v>
      </c>
      <c r="N24" s="64"/>
      <c r="O24" s="14"/>
      <c r="P24" s="65"/>
      <c r="Q24" s="14"/>
    </row>
    <row r="25" spans="1:26" x14ac:dyDescent="0.25">
      <c r="A25" s="45">
        <v>1000</v>
      </c>
      <c r="B25" s="46" t="s">
        <v>58</v>
      </c>
      <c r="C25" s="49">
        <f t="shared" ref="C25:C32" si="4">M11</f>
        <v>0</v>
      </c>
      <c r="D25" s="122"/>
      <c r="E25" s="122"/>
      <c r="F25" s="122"/>
      <c r="G25" s="122"/>
      <c r="H25" s="122"/>
      <c r="I25" s="122"/>
      <c r="J25" s="48">
        <f t="shared" ref="J25:J32" si="5">SUM(D25:I25)</f>
        <v>0</v>
      </c>
      <c r="K25" s="72"/>
      <c r="L25" s="73">
        <f>IF(K25&lt;&gt;0,J25+K25,0)</f>
        <v>0</v>
      </c>
      <c r="M25" s="74">
        <f t="shared" ref="M25:M32" si="6">IF(L25=0,C25-J25,C25-L25)</f>
        <v>0</v>
      </c>
      <c r="N25" s="64"/>
      <c r="O25" s="14"/>
      <c r="P25" s="65"/>
      <c r="Q25" s="14"/>
    </row>
    <row r="26" spans="1:26" x14ac:dyDescent="0.25">
      <c r="A26" s="45">
        <v>2000</v>
      </c>
      <c r="B26" s="46" t="s">
        <v>59</v>
      </c>
      <c r="C26" s="49">
        <f t="shared" si="4"/>
        <v>0</v>
      </c>
      <c r="D26" s="122"/>
      <c r="E26" s="122"/>
      <c r="F26" s="122"/>
      <c r="G26" s="122"/>
      <c r="H26" s="122"/>
      <c r="I26" s="122"/>
      <c r="J26" s="48">
        <f t="shared" si="5"/>
        <v>0</v>
      </c>
      <c r="K26" s="72"/>
      <c r="L26" s="73">
        <f t="shared" ref="L26:L32" si="7">IF(K26&lt;&gt;0,J26+K26,0)</f>
        <v>0</v>
      </c>
      <c r="M26" s="74">
        <f t="shared" si="6"/>
        <v>0</v>
      </c>
      <c r="N26" s="64"/>
      <c r="O26" s="14"/>
      <c r="P26" s="65"/>
      <c r="Q26" s="14"/>
    </row>
    <row r="27" spans="1:26" x14ac:dyDescent="0.25">
      <c r="A27" s="45">
        <v>3000</v>
      </c>
      <c r="B27" s="46" t="s">
        <v>60</v>
      </c>
      <c r="C27" s="49">
        <f t="shared" si="4"/>
        <v>0</v>
      </c>
      <c r="D27" s="122"/>
      <c r="E27" s="122"/>
      <c r="F27" s="122"/>
      <c r="G27" s="122"/>
      <c r="H27" s="122"/>
      <c r="I27" s="122"/>
      <c r="J27" s="48">
        <f t="shared" si="5"/>
        <v>0</v>
      </c>
      <c r="K27" s="72"/>
      <c r="L27" s="73">
        <f t="shared" si="7"/>
        <v>0</v>
      </c>
      <c r="M27" s="74">
        <f t="shared" si="6"/>
        <v>0</v>
      </c>
      <c r="N27" s="64"/>
      <c r="O27" s="14"/>
      <c r="P27" s="65"/>
      <c r="Q27" s="14"/>
    </row>
    <row r="28" spans="1:26" x14ac:dyDescent="0.25">
      <c r="A28" s="45">
        <v>4000</v>
      </c>
      <c r="B28" s="46" t="s">
        <v>61</v>
      </c>
      <c r="C28" s="49">
        <f t="shared" si="4"/>
        <v>0</v>
      </c>
      <c r="D28" s="122"/>
      <c r="E28" s="122"/>
      <c r="F28" s="122"/>
      <c r="G28" s="122"/>
      <c r="H28" s="122"/>
      <c r="I28" s="122"/>
      <c r="J28" s="48">
        <f t="shared" si="5"/>
        <v>0</v>
      </c>
      <c r="K28" s="72"/>
      <c r="L28" s="73">
        <f t="shared" si="7"/>
        <v>0</v>
      </c>
      <c r="M28" s="74">
        <f t="shared" si="6"/>
        <v>0</v>
      </c>
      <c r="N28" s="64"/>
      <c r="O28" s="14"/>
      <c r="P28" s="65"/>
      <c r="Q28" s="14"/>
    </row>
    <row r="29" spans="1:26" x14ac:dyDescent="0.25">
      <c r="A29" s="45">
        <v>5000</v>
      </c>
      <c r="B29" s="51" t="s">
        <v>62</v>
      </c>
      <c r="C29" s="49">
        <f t="shared" si="4"/>
        <v>0</v>
      </c>
      <c r="D29" s="122"/>
      <c r="E29" s="122"/>
      <c r="F29" s="122"/>
      <c r="G29" s="122"/>
      <c r="H29" s="122"/>
      <c r="I29" s="122"/>
      <c r="J29" s="53">
        <f t="shared" si="5"/>
        <v>0</v>
      </c>
      <c r="K29" s="75"/>
      <c r="L29" s="76">
        <f t="shared" si="7"/>
        <v>0</v>
      </c>
      <c r="M29" s="74">
        <f t="shared" si="6"/>
        <v>0</v>
      </c>
      <c r="N29" s="64"/>
      <c r="O29" s="14"/>
      <c r="P29" s="65"/>
      <c r="Q29" s="14"/>
    </row>
    <row r="30" spans="1:26" x14ac:dyDescent="0.25">
      <c r="A30" s="45">
        <v>6000</v>
      </c>
      <c r="B30" s="51" t="s">
        <v>63</v>
      </c>
      <c r="C30" s="49">
        <f t="shared" si="4"/>
        <v>0</v>
      </c>
      <c r="D30" s="122"/>
      <c r="E30" s="122"/>
      <c r="F30" s="122"/>
      <c r="G30" s="122"/>
      <c r="H30" s="122"/>
      <c r="I30" s="122"/>
      <c r="J30" s="53">
        <f t="shared" si="5"/>
        <v>0</v>
      </c>
      <c r="K30" s="75"/>
      <c r="L30" s="76">
        <f t="shared" si="7"/>
        <v>0</v>
      </c>
      <c r="M30" s="74">
        <f t="shared" si="6"/>
        <v>0</v>
      </c>
      <c r="N30" s="64"/>
      <c r="O30" s="14"/>
      <c r="P30" s="65"/>
      <c r="Q30" s="14"/>
    </row>
    <row r="31" spans="1:26" x14ac:dyDescent="0.25">
      <c r="A31" s="54" t="s">
        <v>49</v>
      </c>
      <c r="B31" s="51" t="s">
        <v>64</v>
      </c>
      <c r="C31" s="49">
        <f t="shared" si="4"/>
        <v>0</v>
      </c>
      <c r="D31" s="122"/>
      <c r="E31" s="122"/>
      <c r="F31" s="122"/>
      <c r="G31" s="122"/>
      <c r="H31" s="122"/>
      <c r="I31" s="122"/>
      <c r="J31" s="53">
        <f t="shared" si="5"/>
        <v>0</v>
      </c>
      <c r="K31" s="75"/>
      <c r="L31" s="76">
        <f t="shared" si="7"/>
        <v>0</v>
      </c>
      <c r="M31" s="74">
        <f t="shared" si="6"/>
        <v>0</v>
      </c>
      <c r="N31" s="64"/>
      <c r="O31" s="14"/>
      <c r="P31" s="65"/>
      <c r="Q31" s="14"/>
    </row>
    <row r="32" spans="1:26" ht="15.75" thickBot="1" x14ac:dyDescent="0.3">
      <c r="A32" s="55">
        <v>7300</v>
      </c>
      <c r="B32" s="56" t="s">
        <v>65</v>
      </c>
      <c r="C32" s="49">
        <f t="shared" si="4"/>
        <v>0</v>
      </c>
      <c r="D32" s="302"/>
      <c r="E32" s="302"/>
      <c r="F32" s="302"/>
      <c r="G32" s="302"/>
      <c r="H32" s="302"/>
      <c r="I32" s="302"/>
      <c r="J32" s="58">
        <f t="shared" si="5"/>
        <v>0</v>
      </c>
      <c r="K32" s="77"/>
      <c r="L32" s="78">
        <f t="shared" si="7"/>
        <v>0</v>
      </c>
      <c r="M32" s="74">
        <f t="shared" si="6"/>
        <v>0</v>
      </c>
      <c r="N32" s="64"/>
      <c r="O32" s="14"/>
      <c r="P32" s="65"/>
      <c r="Q32" s="14"/>
    </row>
    <row r="33" spans="2:17" ht="16.5" thickTop="1" thickBot="1" x14ac:dyDescent="0.3">
      <c r="C33" s="60">
        <f t="shared" ref="C33:I33" si="8">SUM(C25:C32)</f>
        <v>0</v>
      </c>
      <c r="D33" s="59">
        <f t="shared" si="8"/>
        <v>0</v>
      </c>
      <c r="E33" s="59">
        <f t="shared" si="8"/>
        <v>0</v>
      </c>
      <c r="F33" s="59">
        <f t="shared" si="8"/>
        <v>0</v>
      </c>
      <c r="G33" s="59">
        <f t="shared" si="8"/>
        <v>0</v>
      </c>
      <c r="H33" s="59">
        <f t="shared" si="8"/>
        <v>0</v>
      </c>
      <c r="I33" s="59">
        <f t="shared" si="8"/>
        <v>0</v>
      </c>
      <c r="J33" s="59">
        <f>SUM(J25:J32)</f>
        <v>0</v>
      </c>
      <c r="K33" s="59">
        <f>SUM(K25:K32)</f>
        <v>0</v>
      </c>
      <c r="L33" s="59">
        <f>SUM(L25:L32)</f>
        <v>0</v>
      </c>
      <c r="M33" s="79">
        <f>SUM(M25:M32)</f>
        <v>0</v>
      </c>
      <c r="N33" s="64"/>
      <c r="O33" s="14"/>
      <c r="P33" s="65"/>
      <c r="Q33" s="14"/>
    </row>
    <row r="34" spans="2:17" ht="45" hidden="1" customHeight="1" thickTop="1" x14ac:dyDescent="0.25">
      <c r="B34" s="80"/>
      <c r="C34" s="354" t="s">
        <v>300</v>
      </c>
      <c r="D34" s="354"/>
      <c r="E34" s="354"/>
      <c r="F34" s="354"/>
      <c r="G34" s="354"/>
      <c r="H34" s="354"/>
      <c r="I34" s="354"/>
      <c r="J34" s="354"/>
      <c r="K34" s="354"/>
      <c r="L34" s="354"/>
      <c r="M34" s="354"/>
      <c r="N34" s="80"/>
    </row>
    <row r="35" spans="2:17" ht="15.75" thickTop="1" x14ac:dyDescent="0.25"/>
    <row r="36" spans="2:17" ht="27.75" customHeight="1" x14ac:dyDescent="0.25">
      <c r="C36" s="354" t="s">
        <v>348</v>
      </c>
      <c r="D36" s="354"/>
      <c r="E36" s="354"/>
      <c r="F36" s="354"/>
      <c r="G36" s="354"/>
      <c r="H36" s="354"/>
      <c r="I36" s="354"/>
      <c r="J36" s="354"/>
      <c r="K36" s="354"/>
      <c r="L36" s="354"/>
      <c r="M36" s="354"/>
    </row>
    <row r="37" spans="2:17" x14ac:dyDescent="0.25">
      <c r="F37" s="62"/>
    </row>
  </sheetData>
  <mergeCells count="15">
    <mergeCell ref="C36:M36"/>
    <mergeCell ref="F3:G3"/>
    <mergeCell ref="D4:I4"/>
    <mergeCell ref="A1:F1"/>
    <mergeCell ref="A2:F2"/>
    <mergeCell ref="G2:J2"/>
    <mergeCell ref="C34:M34"/>
    <mergeCell ref="E7:E8"/>
    <mergeCell ref="F7:K7"/>
    <mergeCell ref="K21:K24"/>
    <mergeCell ref="D22:D23"/>
    <mergeCell ref="E22:E23"/>
    <mergeCell ref="D8:D10"/>
    <mergeCell ref="D21:I21"/>
    <mergeCell ref="F22:I23"/>
  </mergeCells>
  <conditionalFormatting sqref="M5">
    <cfRule type="containsText" dxfId="7" priority="2" operator="containsText" text="met">
      <formula>NOT(ISERROR(SEARCH("met",M5)))</formula>
    </cfRule>
  </conditionalFormatting>
  <conditionalFormatting sqref="N5">
    <cfRule type="containsText" dxfId="6" priority="1" operator="containsText" text="n">
      <formula>NOT(ISERROR(SEARCH("n",N5)))</formula>
    </cfRule>
  </conditionalFormatting>
  <conditionalFormatting sqref="L5:M5">
    <cfRule type="expression" dxfId="5" priority="3">
      <formula>#REF!="Not Met"</formula>
    </cfRule>
  </conditionalFormatting>
  <dataValidations xWindow="747" yWindow="240" count="3">
    <dataValidation type="list" allowBlank="1" showInputMessage="1" showErrorMessage="1" error="Please select fiscal year" prompt="Select fiscal year from drop down list" sqref="A2:F2">
      <formula1>"(Select Fiscal Year), 2015-16, 2016-17, 2017-18, 2018-19, 2019-20"</formula1>
    </dataValidation>
    <dataValidation type="list" allowBlank="1" showInputMessage="1" showErrorMessage="1" error="Please select reporting period" prompt="Select reporting period from drop down list" sqref="G2">
      <formula1>"(Select Period), Adopted Budget, 1st Interim, 2nd Interim, Unaudited Actuals"</formula1>
    </dataValidation>
    <dataValidation type="list" allowBlank="1" showInputMessage="1" showErrorMessage="1" error="Please select type of district from dropdown list" prompt="Select type of district from dropdown list" sqref="G1">
      <formula1>"(Select type), Elementary, High, Unified"</formula1>
    </dataValidation>
  </dataValidations>
  <printOptions horizontalCentered="1"/>
  <pageMargins left="0" right="0" top="0" bottom="0" header="0" footer="0"/>
  <pageSetup scale="71" orientation="landscape" horizontalDpi="1200" verticalDpi="1200" r:id="rId1"/>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15"/>
  <sheetViews>
    <sheetView zoomScaleNormal="100" workbookViewId="0">
      <pane xSplit="2" ySplit="4" topLeftCell="C5" activePane="bottomRight" state="frozen"/>
      <selection activeCell="C13" sqref="C13"/>
      <selection pane="topRight" activeCell="C13" sqref="C13"/>
      <selection pane="bottomLeft" activeCell="C13" sqref="C13"/>
      <selection pane="bottomRight" activeCell="A2" sqref="A2:F2"/>
    </sheetView>
  </sheetViews>
  <sheetFormatPr defaultRowHeight="15" x14ac:dyDescent="0.25"/>
  <cols>
    <col min="1" max="1" width="11.85546875" style="14" customWidth="1"/>
    <col min="2" max="2" width="18.7109375" style="14" customWidth="1"/>
    <col min="3" max="3" width="14.28515625" style="61" bestFit="1" customWidth="1"/>
    <col min="4" max="5" width="13.42578125" style="61" customWidth="1"/>
    <col min="6" max="12" width="13.7109375" style="61" customWidth="1"/>
    <col min="13" max="13" width="16.5703125" style="63" customWidth="1"/>
    <col min="14" max="14" width="13.28515625" style="63" bestFit="1" customWidth="1"/>
    <col min="15" max="15" width="3.7109375" style="64" customWidth="1"/>
    <col min="16" max="16" width="15.42578125" style="14" customWidth="1"/>
    <col min="17" max="17" width="3.7109375" style="65" customWidth="1"/>
    <col min="18" max="18" width="2.7109375" style="14" customWidth="1"/>
    <col min="19" max="19" width="14.28515625" style="14" bestFit="1" customWidth="1"/>
    <col min="20" max="20" width="15" style="14" customWidth="1"/>
    <col min="21" max="21" width="1.7109375" style="14" bestFit="1" customWidth="1"/>
    <col min="22" max="16384" width="9.140625" style="14"/>
  </cols>
  <sheetData>
    <row r="1" spans="1:19" s="274" customFormat="1" ht="18.75" customHeight="1" x14ac:dyDescent="0.3">
      <c r="A1" s="321" t="str">
        <f>'CEA (part I)'!A1:F1</f>
        <v>Enter District Name</v>
      </c>
      <c r="B1" s="321"/>
      <c r="C1" s="321"/>
      <c r="D1" s="321"/>
      <c r="E1" s="321"/>
      <c r="F1" s="321"/>
      <c r="G1" s="16" t="str">
        <f>'CEA (part I)'!G1</f>
        <v>(Select type)</v>
      </c>
      <c r="H1" s="273" t="s">
        <v>228</v>
      </c>
      <c r="I1" s="273"/>
      <c r="J1" s="273"/>
      <c r="K1" s="273"/>
      <c r="L1" s="273"/>
      <c r="M1" s="273"/>
      <c r="N1" s="275"/>
      <c r="O1" s="276"/>
    </row>
    <row r="2" spans="1:19" s="274" customFormat="1" ht="18.75" customHeight="1" x14ac:dyDescent="0.3">
      <c r="A2" s="321" t="str">
        <f>'CEA (part I)'!A2:F2</f>
        <v>(Select Fiscal Year)</v>
      </c>
      <c r="B2" s="321"/>
      <c r="C2" s="321"/>
      <c r="D2" s="321"/>
      <c r="E2" s="321"/>
      <c r="F2" s="321"/>
      <c r="G2" s="322" t="str">
        <f>'CEA (part I)'!G2:J2</f>
        <v>(Select Period)</v>
      </c>
      <c r="H2" s="322"/>
      <c r="I2" s="322"/>
      <c r="J2" s="322"/>
      <c r="K2" s="273"/>
      <c r="L2" s="273"/>
      <c r="M2" s="273"/>
      <c r="N2" s="275"/>
      <c r="O2" s="276"/>
    </row>
    <row r="3" spans="1:19" s="274" customFormat="1" ht="18.75" customHeight="1" x14ac:dyDescent="0.3">
      <c r="A3" s="16"/>
      <c r="B3" s="273"/>
      <c r="C3" s="273"/>
      <c r="D3" s="273"/>
      <c r="E3" s="273"/>
      <c r="F3" s="323" t="s">
        <v>234</v>
      </c>
      <c r="G3" s="323"/>
      <c r="H3" s="273"/>
      <c r="I3" s="273"/>
      <c r="J3" s="273"/>
      <c r="K3" s="285"/>
      <c r="L3" s="285"/>
      <c r="M3" s="275"/>
      <c r="N3" s="275"/>
      <c r="O3" s="276"/>
    </row>
    <row r="4" spans="1:19" s="274" customFormat="1" ht="18.75" customHeight="1" x14ac:dyDescent="0.3">
      <c r="A4" s="16"/>
      <c r="B4" s="273"/>
      <c r="C4" s="273"/>
      <c r="D4" s="323" t="s">
        <v>235</v>
      </c>
      <c r="E4" s="323"/>
      <c r="F4" s="323"/>
      <c r="G4" s="323"/>
      <c r="H4" s="323"/>
      <c r="I4" s="323"/>
      <c r="J4" s="273"/>
      <c r="K4" s="273"/>
      <c r="L4" s="273"/>
      <c r="M4" s="273"/>
      <c r="N4" s="273"/>
      <c r="O4" s="273"/>
      <c r="P4" s="273"/>
      <c r="Q4" s="273"/>
      <c r="S4" s="286"/>
    </row>
    <row r="5" spans="1:19" s="16" customFormat="1" ht="19.5" thickBot="1" x14ac:dyDescent="0.35">
      <c r="C5" s="17"/>
      <c r="D5" s="17"/>
      <c r="E5" s="17"/>
      <c r="F5" s="17"/>
      <c r="G5" s="17"/>
      <c r="H5" s="17"/>
      <c r="I5" s="17"/>
      <c r="J5" s="17"/>
      <c r="K5" s="17"/>
      <c r="L5" s="18"/>
      <c r="M5" s="19"/>
      <c r="N5" s="273"/>
      <c r="O5" s="273"/>
      <c r="P5" s="273"/>
      <c r="Q5" s="273"/>
    </row>
    <row r="6" spans="1:19" ht="22.5" thickTop="1" thickBot="1" x14ac:dyDescent="0.4">
      <c r="A6" s="81" t="s">
        <v>84</v>
      </c>
      <c r="B6" s="82"/>
      <c r="C6" s="82"/>
      <c r="D6" s="82"/>
      <c r="E6" s="82"/>
      <c r="F6" s="82"/>
      <c r="G6" s="82"/>
      <c r="H6" s="82"/>
      <c r="I6" s="82"/>
      <c r="J6" s="82"/>
      <c r="K6" s="82"/>
      <c r="L6" s="82"/>
      <c r="M6" s="82"/>
      <c r="N6" s="273"/>
      <c r="O6" s="273"/>
      <c r="P6" s="273"/>
      <c r="Q6" s="273"/>
      <c r="R6" s="22"/>
    </row>
    <row r="7" spans="1:19" s="90" customFormat="1" ht="19.5" thickTop="1" x14ac:dyDescent="0.3">
      <c r="A7" s="84"/>
      <c r="B7" s="25"/>
      <c r="C7" s="377" t="s">
        <v>85</v>
      </c>
      <c r="D7" s="25">
        <v>1000</v>
      </c>
      <c r="E7" s="85">
        <v>2000</v>
      </c>
      <c r="F7" s="85">
        <v>3000</v>
      </c>
      <c r="G7" s="86">
        <v>4000</v>
      </c>
      <c r="H7" s="87">
        <v>5000</v>
      </c>
      <c r="I7" s="87">
        <v>6000</v>
      </c>
      <c r="J7" s="87">
        <v>7000</v>
      </c>
      <c r="K7" s="87">
        <v>8000</v>
      </c>
      <c r="L7" s="88" t="s">
        <v>86</v>
      </c>
      <c r="M7" s="89"/>
      <c r="N7" s="273"/>
      <c r="O7" s="273"/>
      <c r="P7" s="273"/>
      <c r="Q7" s="273"/>
    </row>
    <row r="8" spans="1:19" s="90" customFormat="1" ht="31.5" customHeight="1" x14ac:dyDescent="0.25">
      <c r="A8" s="84"/>
      <c r="B8" s="25"/>
      <c r="C8" s="378"/>
      <c r="D8" s="91" t="s">
        <v>87</v>
      </c>
      <c r="E8" s="34" t="s">
        <v>88</v>
      </c>
      <c r="F8" s="92" t="s">
        <v>89</v>
      </c>
      <c r="G8" s="93" t="s">
        <v>90</v>
      </c>
      <c r="H8" s="92" t="s">
        <v>91</v>
      </c>
      <c r="I8" s="92" t="s">
        <v>92</v>
      </c>
      <c r="J8" s="92" t="s">
        <v>93</v>
      </c>
      <c r="K8" s="92" t="s">
        <v>94</v>
      </c>
      <c r="L8" s="88"/>
      <c r="M8" s="250" t="s">
        <v>225</v>
      </c>
    </row>
    <row r="9" spans="1:19" x14ac:dyDescent="0.25">
      <c r="A9" s="45">
        <v>1100</v>
      </c>
      <c r="B9" s="46"/>
      <c r="C9" s="47"/>
      <c r="D9" s="95"/>
      <c r="E9" s="122"/>
      <c r="F9" s="123"/>
      <c r="G9" s="303"/>
      <c r="H9" s="122"/>
      <c r="I9" s="122"/>
      <c r="J9" s="122"/>
      <c r="K9" s="122"/>
      <c r="L9" s="47">
        <f>SUM(D9:K9)</f>
        <v>0</v>
      </c>
      <c r="M9" s="97"/>
      <c r="N9" s="14"/>
      <c r="O9" s="14"/>
      <c r="Q9" s="14"/>
    </row>
    <row r="10" spans="1:19" x14ac:dyDescent="0.25">
      <c r="A10" s="98">
        <v>1200</v>
      </c>
      <c r="B10" s="99"/>
      <c r="C10" s="100"/>
      <c r="D10" s="305"/>
      <c r="E10" s="123"/>
      <c r="F10" s="123"/>
      <c r="G10" s="300"/>
      <c r="H10" s="122"/>
      <c r="I10" s="122"/>
      <c r="J10" s="122"/>
      <c r="K10" s="122"/>
      <c r="L10" s="47">
        <f t="shared" ref="L10:L12" si="0">SUM(D10:K10)</f>
        <v>0</v>
      </c>
      <c r="M10" s="97"/>
      <c r="N10" s="14"/>
      <c r="O10" s="14"/>
      <c r="Q10" s="14"/>
    </row>
    <row r="11" spans="1:19" x14ac:dyDescent="0.25">
      <c r="A11" s="98">
        <v>1300</v>
      </c>
      <c r="B11" s="99"/>
      <c r="C11" s="100"/>
      <c r="D11" s="305"/>
      <c r="E11" s="123"/>
      <c r="F11" s="123"/>
      <c r="G11" s="300"/>
      <c r="H11" s="122"/>
      <c r="I11" s="122"/>
      <c r="J11" s="122"/>
      <c r="K11" s="122"/>
      <c r="L11" s="47">
        <f t="shared" si="0"/>
        <v>0</v>
      </c>
      <c r="M11" s="97"/>
      <c r="N11" s="14"/>
      <c r="O11" s="14"/>
      <c r="Q11" s="14"/>
    </row>
    <row r="12" spans="1:19" ht="15.75" thickBot="1" x14ac:dyDescent="0.3">
      <c r="A12" s="101">
        <v>1900</v>
      </c>
      <c r="B12" s="102"/>
      <c r="C12" s="103"/>
      <c r="D12" s="306"/>
      <c r="E12" s="304"/>
      <c r="F12" s="304"/>
      <c r="G12" s="301"/>
      <c r="H12" s="298"/>
      <c r="I12" s="298"/>
      <c r="J12" s="298"/>
      <c r="K12" s="298"/>
      <c r="L12" s="52">
        <f t="shared" si="0"/>
        <v>0</v>
      </c>
      <c r="M12" s="97"/>
      <c r="N12" s="14"/>
      <c r="O12" s="14"/>
      <c r="Q12" s="14"/>
    </row>
    <row r="13" spans="1:19" ht="15.75" thickBot="1" x14ac:dyDescent="0.3">
      <c r="A13" s="104">
        <v>1000</v>
      </c>
      <c r="B13" s="105" t="s">
        <v>58</v>
      </c>
      <c r="C13" s="106">
        <f>'CEA (part I)'!E11</f>
        <v>0</v>
      </c>
      <c r="D13" s="106"/>
      <c r="E13" s="106"/>
      <c r="F13" s="106"/>
      <c r="G13" s="107"/>
      <c r="H13" s="106"/>
      <c r="I13" s="106"/>
      <c r="J13" s="106"/>
      <c r="K13" s="106"/>
      <c r="L13" s="106">
        <f>SUM(L9:L12)</f>
        <v>0</v>
      </c>
      <c r="M13" s="97">
        <f>L13-C13</f>
        <v>0</v>
      </c>
      <c r="N13" s="14"/>
      <c r="O13" s="14"/>
      <c r="Q13" s="14"/>
    </row>
    <row r="14" spans="1:19" x14ac:dyDescent="0.25">
      <c r="A14" s="98">
        <v>2100</v>
      </c>
      <c r="B14" s="108"/>
      <c r="C14" s="96"/>
      <c r="D14" s="109"/>
      <c r="E14" s="123"/>
      <c r="F14" s="123"/>
      <c r="G14" s="305"/>
      <c r="H14" s="123"/>
      <c r="I14" s="123"/>
      <c r="J14" s="123"/>
      <c r="K14" s="123"/>
      <c r="L14" s="96">
        <f>SUM(D14:K14)</f>
        <v>0</v>
      </c>
      <c r="M14" s="97"/>
      <c r="N14" s="14"/>
      <c r="O14" s="14"/>
      <c r="Q14" s="14"/>
    </row>
    <row r="15" spans="1:19" x14ac:dyDescent="0.25">
      <c r="A15" s="45">
        <v>2200</v>
      </c>
      <c r="B15" s="46"/>
      <c r="C15" s="47"/>
      <c r="D15" s="122"/>
      <c r="E15" s="122"/>
      <c r="F15" s="122"/>
      <c r="G15" s="300"/>
      <c r="H15" s="122"/>
      <c r="I15" s="122"/>
      <c r="J15" s="122"/>
      <c r="K15" s="122"/>
      <c r="L15" s="47">
        <f t="shared" ref="L15:L18" si="1">SUM(D15:K15)</f>
        <v>0</v>
      </c>
      <c r="M15" s="97"/>
      <c r="N15" s="14"/>
      <c r="O15" s="14"/>
      <c r="Q15" s="14"/>
    </row>
    <row r="16" spans="1:19" x14ac:dyDescent="0.25">
      <c r="A16" s="45">
        <v>2300</v>
      </c>
      <c r="B16" s="46"/>
      <c r="C16" s="47"/>
      <c r="D16" s="122"/>
      <c r="E16" s="307"/>
      <c r="F16" s="122"/>
      <c r="G16" s="300"/>
      <c r="H16" s="122"/>
      <c r="I16" s="122"/>
      <c r="J16" s="122"/>
      <c r="K16" s="122"/>
      <c r="L16" s="47">
        <f t="shared" si="1"/>
        <v>0</v>
      </c>
      <c r="M16" s="97"/>
      <c r="N16" s="14"/>
      <c r="O16" s="14"/>
      <c r="Q16" s="14"/>
    </row>
    <row r="17" spans="1:26" x14ac:dyDescent="0.25">
      <c r="A17" s="45">
        <v>2400</v>
      </c>
      <c r="B17" s="46"/>
      <c r="C17" s="47"/>
      <c r="D17" s="122"/>
      <c r="E17" s="122"/>
      <c r="F17" s="122"/>
      <c r="G17" s="300"/>
      <c r="H17" s="122"/>
      <c r="I17" s="122"/>
      <c r="J17" s="122"/>
      <c r="K17" s="122"/>
      <c r="L17" s="47">
        <f t="shared" si="1"/>
        <v>0</v>
      </c>
      <c r="M17" s="97"/>
      <c r="N17" s="14"/>
      <c r="O17" s="14"/>
      <c r="Q17" s="14"/>
    </row>
    <row r="18" spans="1:26" ht="15.75" thickBot="1" x14ac:dyDescent="0.3">
      <c r="A18" s="45">
        <v>2900</v>
      </c>
      <c r="B18" s="46"/>
      <c r="C18" s="47"/>
      <c r="D18" s="122"/>
      <c r="E18" s="122"/>
      <c r="F18" s="122"/>
      <c r="G18" s="300"/>
      <c r="H18" s="122"/>
      <c r="I18" s="122"/>
      <c r="J18" s="122"/>
      <c r="K18" s="122"/>
      <c r="L18" s="47">
        <f t="shared" si="1"/>
        <v>0</v>
      </c>
      <c r="M18" s="97"/>
      <c r="N18" s="14"/>
      <c r="O18" s="14"/>
      <c r="Q18" s="14"/>
    </row>
    <row r="19" spans="1:26" ht="15.75" thickBot="1" x14ac:dyDescent="0.3">
      <c r="A19" s="104">
        <v>2000</v>
      </c>
      <c r="B19" s="105" t="s">
        <v>59</v>
      </c>
      <c r="C19" s="106">
        <f>'CEA (part I)'!E12</f>
        <v>0</v>
      </c>
      <c r="D19" s="106"/>
      <c r="E19" s="106"/>
      <c r="F19" s="106"/>
      <c r="G19" s="107"/>
      <c r="H19" s="106"/>
      <c r="I19" s="106"/>
      <c r="J19" s="106"/>
      <c r="K19" s="106"/>
      <c r="L19" s="106">
        <f>SUM(L14:L18)</f>
        <v>0</v>
      </c>
      <c r="M19" s="97">
        <f>L19-C19</f>
        <v>0</v>
      </c>
      <c r="N19" s="14"/>
      <c r="O19" s="14"/>
      <c r="Q19" s="14"/>
    </row>
    <row r="20" spans="1:26" x14ac:dyDescent="0.25">
      <c r="A20" s="45">
        <v>3100</v>
      </c>
      <c r="B20" s="46"/>
      <c r="C20" s="47"/>
      <c r="D20" s="95"/>
      <c r="E20" s="122"/>
      <c r="F20" s="122"/>
      <c r="G20" s="300"/>
      <c r="H20" s="122"/>
      <c r="I20" s="122"/>
      <c r="J20" s="122"/>
      <c r="K20" s="122"/>
      <c r="L20" s="47">
        <f>SUM(D20:K20)</f>
        <v>0</v>
      </c>
      <c r="M20" s="97"/>
      <c r="N20" s="14"/>
      <c r="O20" s="14"/>
      <c r="Q20" s="14"/>
      <c r="S20" s="50"/>
      <c r="T20" s="50"/>
      <c r="U20" s="50"/>
      <c r="V20" s="50"/>
      <c r="W20" s="50"/>
      <c r="X20" s="50"/>
      <c r="Y20" s="50"/>
      <c r="Z20" s="50"/>
    </row>
    <row r="21" spans="1:26" x14ac:dyDescent="0.25">
      <c r="A21" s="45">
        <v>3200</v>
      </c>
      <c r="B21" s="46"/>
      <c r="C21" s="47"/>
      <c r="D21" s="95"/>
      <c r="E21" s="122"/>
      <c r="F21" s="122"/>
      <c r="G21" s="300"/>
      <c r="H21" s="122"/>
      <c r="I21" s="122"/>
      <c r="J21" s="122"/>
      <c r="K21" s="122"/>
      <c r="L21" s="47">
        <f t="shared" ref="L21:L28" si="2">SUM(D21:K21)</f>
        <v>0</v>
      </c>
      <c r="M21" s="97"/>
      <c r="N21" s="14"/>
      <c r="O21" s="14"/>
      <c r="Q21" s="14"/>
      <c r="S21" s="50"/>
      <c r="T21" s="50"/>
      <c r="U21" s="50"/>
      <c r="V21" s="50"/>
      <c r="W21" s="50"/>
      <c r="X21" s="50"/>
      <c r="Y21" s="50"/>
      <c r="Z21" s="50"/>
    </row>
    <row r="22" spans="1:26" x14ac:dyDescent="0.25">
      <c r="A22" s="45">
        <v>3300</v>
      </c>
      <c r="B22" s="46"/>
      <c r="C22" s="47"/>
      <c r="D22" s="95"/>
      <c r="E22" s="122"/>
      <c r="F22" s="122"/>
      <c r="G22" s="300"/>
      <c r="H22" s="122"/>
      <c r="I22" s="122"/>
      <c r="J22" s="122"/>
      <c r="K22" s="122"/>
      <c r="L22" s="47">
        <f t="shared" si="2"/>
        <v>0</v>
      </c>
      <c r="M22" s="97"/>
      <c r="N22" s="14"/>
      <c r="O22" s="14"/>
      <c r="Q22" s="14"/>
      <c r="S22" s="50"/>
      <c r="T22" s="50"/>
      <c r="U22" s="50"/>
      <c r="V22" s="50"/>
      <c r="W22" s="50"/>
      <c r="X22" s="50"/>
      <c r="Y22" s="50"/>
      <c r="Z22" s="50"/>
    </row>
    <row r="23" spans="1:26" x14ac:dyDescent="0.25">
      <c r="A23" s="45">
        <v>3400</v>
      </c>
      <c r="B23" s="46"/>
      <c r="C23" s="47"/>
      <c r="D23" s="95"/>
      <c r="E23" s="122"/>
      <c r="F23" s="122"/>
      <c r="G23" s="300"/>
      <c r="H23" s="122"/>
      <c r="I23" s="122"/>
      <c r="J23" s="122"/>
      <c r="K23" s="122"/>
      <c r="L23" s="47">
        <f t="shared" si="2"/>
        <v>0</v>
      </c>
      <c r="M23" s="97"/>
      <c r="N23" s="14"/>
      <c r="O23" s="14"/>
      <c r="Q23" s="14"/>
      <c r="S23" s="50"/>
      <c r="T23" s="50"/>
      <c r="U23" s="50"/>
      <c r="V23" s="50"/>
      <c r="W23" s="50"/>
      <c r="X23" s="50"/>
      <c r="Y23" s="50"/>
      <c r="Z23" s="50"/>
    </row>
    <row r="24" spans="1:26" x14ac:dyDescent="0.25">
      <c r="A24" s="45">
        <v>3500</v>
      </c>
      <c r="B24" s="46"/>
      <c r="C24" s="47"/>
      <c r="D24" s="95"/>
      <c r="E24" s="122"/>
      <c r="F24" s="122"/>
      <c r="G24" s="300"/>
      <c r="H24" s="122"/>
      <c r="I24" s="122"/>
      <c r="J24" s="122"/>
      <c r="K24" s="122"/>
      <c r="L24" s="47">
        <f t="shared" si="2"/>
        <v>0</v>
      </c>
      <c r="M24" s="97"/>
      <c r="N24" s="14"/>
      <c r="O24" s="14"/>
      <c r="Q24" s="14"/>
      <c r="S24" s="50"/>
      <c r="T24" s="50"/>
      <c r="U24" s="50"/>
      <c r="V24" s="50"/>
      <c r="W24" s="50"/>
      <c r="X24" s="50"/>
      <c r="Y24" s="50"/>
      <c r="Z24" s="50"/>
    </row>
    <row r="25" spans="1:26" x14ac:dyDescent="0.25">
      <c r="A25" s="45">
        <v>3600</v>
      </c>
      <c r="B25" s="46"/>
      <c r="C25" s="47"/>
      <c r="D25" s="95"/>
      <c r="E25" s="122"/>
      <c r="F25" s="122"/>
      <c r="G25" s="300"/>
      <c r="H25" s="122"/>
      <c r="I25" s="122"/>
      <c r="J25" s="122"/>
      <c r="K25" s="122"/>
      <c r="L25" s="47">
        <f t="shared" si="2"/>
        <v>0</v>
      </c>
      <c r="M25" s="97"/>
      <c r="N25" s="14"/>
      <c r="O25" s="14"/>
      <c r="Q25" s="14"/>
      <c r="S25" s="50"/>
      <c r="T25" s="50"/>
      <c r="U25" s="50"/>
      <c r="V25" s="50"/>
      <c r="W25" s="50"/>
      <c r="X25" s="50"/>
      <c r="Y25" s="50"/>
      <c r="Z25" s="50"/>
    </row>
    <row r="26" spans="1:26" x14ac:dyDescent="0.25">
      <c r="A26" s="54" t="s">
        <v>95</v>
      </c>
      <c r="B26" s="46"/>
      <c r="C26" s="47"/>
      <c r="D26" s="122"/>
      <c r="E26" s="122"/>
      <c r="F26" s="122"/>
      <c r="G26" s="300"/>
      <c r="H26" s="122"/>
      <c r="I26" s="122"/>
      <c r="J26" s="122"/>
      <c r="K26" s="122"/>
      <c r="L26" s="47">
        <f t="shared" si="2"/>
        <v>0</v>
      </c>
      <c r="M26" s="97"/>
      <c r="N26" s="14"/>
      <c r="O26" s="14"/>
      <c r="Q26" s="14"/>
      <c r="S26" s="50"/>
      <c r="T26" s="50"/>
      <c r="U26" s="50"/>
      <c r="V26" s="50"/>
      <c r="W26" s="50"/>
      <c r="X26" s="50"/>
      <c r="Y26" s="50"/>
      <c r="Z26" s="50"/>
    </row>
    <row r="27" spans="1:26" x14ac:dyDescent="0.25">
      <c r="A27" s="54" t="s">
        <v>96</v>
      </c>
      <c r="B27" s="46"/>
      <c r="C27" s="47"/>
      <c r="D27" s="95"/>
      <c r="E27" s="122"/>
      <c r="F27" s="122"/>
      <c r="G27" s="300"/>
      <c r="H27" s="122"/>
      <c r="I27" s="122"/>
      <c r="J27" s="122"/>
      <c r="K27" s="122"/>
      <c r="L27" s="47">
        <f t="shared" si="2"/>
        <v>0</v>
      </c>
      <c r="M27" s="97"/>
      <c r="N27" s="14"/>
      <c r="O27" s="14"/>
      <c r="Q27" s="14"/>
      <c r="S27" s="50"/>
      <c r="T27" s="50"/>
      <c r="U27" s="50"/>
      <c r="V27" s="50"/>
      <c r="W27" s="50"/>
      <c r="X27" s="50"/>
      <c r="Y27" s="50"/>
      <c r="Z27" s="50"/>
    </row>
    <row r="28" spans="1:26" ht="15.75" thickBot="1" x14ac:dyDescent="0.3">
      <c r="A28" s="45">
        <v>3900</v>
      </c>
      <c r="B28" s="46"/>
      <c r="C28" s="47"/>
      <c r="D28" s="95"/>
      <c r="E28" s="122"/>
      <c r="F28" s="122"/>
      <c r="G28" s="300"/>
      <c r="H28" s="122"/>
      <c r="I28" s="122"/>
      <c r="J28" s="122"/>
      <c r="K28" s="122"/>
      <c r="L28" s="47">
        <f t="shared" si="2"/>
        <v>0</v>
      </c>
      <c r="M28" s="97"/>
      <c r="N28" s="14"/>
      <c r="O28" s="14"/>
      <c r="Q28" s="14"/>
      <c r="S28" s="50"/>
      <c r="T28" s="50"/>
      <c r="U28" s="50"/>
      <c r="V28" s="50"/>
      <c r="W28" s="50"/>
      <c r="X28" s="50"/>
      <c r="Y28" s="50"/>
      <c r="Z28" s="50"/>
    </row>
    <row r="29" spans="1:26" ht="15.75" thickBot="1" x14ac:dyDescent="0.3">
      <c r="A29" s="104">
        <v>3000</v>
      </c>
      <c r="B29" s="105" t="s">
        <v>60</v>
      </c>
      <c r="C29" s="106">
        <f>'CEA (part I)'!E13</f>
        <v>0</v>
      </c>
      <c r="D29" s="106"/>
      <c r="E29" s="106"/>
      <c r="F29" s="106"/>
      <c r="G29" s="107"/>
      <c r="H29" s="106"/>
      <c r="I29" s="106"/>
      <c r="J29" s="106"/>
      <c r="K29" s="106"/>
      <c r="L29" s="106">
        <f>SUM(L20:L28)</f>
        <v>0</v>
      </c>
      <c r="M29" s="97">
        <f>L29-C29</f>
        <v>0</v>
      </c>
      <c r="N29" s="14"/>
      <c r="O29" s="14"/>
      <c r="Q29" s="14"/>
    </row>
    <row r="30" spans="1:26" x14ac:dyDescent="0.25">
      <c r="C30" s="59">
        <f t="shared" ref="C30:F30" si="3">SUM(C9:C29)</f>
        <v>0</v>
      </c>
      <c r="D30" s="59">
        <f t="shared" si="3"/>
        <v>0</v>
      </c>
      <c r="E30" s="59">
        <f t="shared" si="3"/>
        <v>0</v>
      </c>
      <c r="F30" s="59">
        <f t="shared" si="3"/>
        <v>0</v>
      </c>
      <c r="G30" s="59">
        <f>SUM(G9:G29)</f>
        <v>0</v>
      </c>
      <c r="H30" s="59">
        <f t="shared" ref="H30:K30" si="4">SUM(H9:H29)</f>
        <v>0</v>
      </c>
      <c r="I30" s="59">
        <f t="shared" si="4"/>
        <v>0</v>
      </c>
      <c r="J30" s="59">
        <f t="shared" si="4"/>
        <v>0</v>
      </c>
      <c r="K30" s="59">
        <f t="shared" si="4"/>
        <v>0</v>
      </c>
      <c r="L30" s="110">
        <f>SUM(L13:L29)</f>
        <v>0</v>
      </c>
      <c r="M30" s="111">
        <f>SUM(M13:M29)</f>
        <v>0</v>
      </c>
      <c r="N30" s="14"/>
      <c r="O30" s="14"/>
      <c r="Q30" s="14"/>
      <c r="S30" s="50"/>
      <c r="T30" s="50"/>
      <c r="U30" s="50"/>
      <c r="V30" s="50"/>
      <c r="W30" s="50"/>
      <c r="X30" s="50"/>
      <c r="Z30" s="50"/>
    </row>
    <row r="31" spans="1:26" x14ac:dyDescent="0.25">
      <c r="C31" s="112" t="s">
        <v>97</v>
      </c>
      <c r="D31" s="113">
        <f>D9+D14+SUM(D20:D25)+D27+D28</f>
        <v>0</v>
      </c>
      <c r="M31" s="114"/>
      <c r="S31" s="50"/>
      <c r="T31" s="50"/>
      <c r="U31" s="50"/>
      <c r="V31" s="50"/>
      <c r="W31" s="50"/>
      <c r="X31" s="50"/>
      <c r="Z31" s="50"/>
    </row>
    <row r="32" spans="1:26" x14ac:dyDescent="0.25">
      <c r="C32" s="112"/>
      <c r="D32" s="115"/>
      <c r="M32" s="114"/>
      <c r="S32" s="50"/>
      <c r="T32" s="50"/>
      <c r="U32" s="50"/>
      <c r="V32" s="50"/>
      <c r="W32" s="50"/>
      <c r="X32" s="50"/>
      <c r="Z32" s="50"/>
    </row>
    <row r="33" spans="1:26" s="90" customFormat="1" x14ac:dyDescent="0.25">
      <c r="A33" s="116"/>
      <c r="B33" s="117"/>
      <c r="C33" s="375" t="s">
        <v>98</v>
      </c>
      <c r="D33" s="117">
        <v>1000</v>
      </c>
      <c r="E33" s="118">
        <v>2000</v>
      </c>
      <c r="F33" s="118">
        <v>3000</v>
      </c>
      <c r="G33" s="117">
        <v>4000</v>
      </c>
      <c r="H33" s="66">
        <v>5000</v>
      </c>
      <c r="I33" s="66">
        <v>6000</v>
      </c>
      <c r="J33" s="66">
        <v>7000</v>
      </c>
      <c r="K33" s="66">
        <v>8000</v>
      </c>
      <c r="L33" s="26" t="s">
        <v>86</v>
      </c>
      <c r="M33" s="94"/>
    </row>
    <row r="34" spans="1:26" s="90" customFormat="1" ht="31.5" customHeight="1" x14ac:dyDescent="0.25">
      <c r="A34" s="119"/>
      <c r="B34" s="120"/>
      <c r="C34" s="376"/>
      <c r="D34" s="93" t="s">
        <v>87</v>
      </c>
      <c r="E34" s="92" t="s">
        <v>88</v>
      </c>
      <c r="F34" s="92" t="s">
        <v>89</v>
      </c>
      <c r="G34" s="93" t="s">
        <v>90</v>
      </c>
      <c r="H34" s="92" t="s">
        <v>91</v>
      </c>
      <c r="I34" s="92" t="s">
        <v>92</v>
      </c>
      <c r="J34" s="92" t="s">
        <v>93</v>
      </c>
      <c r="K34" s="92" t="s">
        <v>94</v>
      </c>
      <c r="L34" s="121"/>
      <c r="M34" s="94"/>
    </row>
    <row r="35" spans="1:26" x14ac:dyDescent="0.25">
      <c r="A35" s="98">
        <v>1100</v>
      </c>
      <c r="B35" s="108"/>
      <c r="C35" s="47"/>
      <c r="D35" s="95"/>
      <c r="E35" s="122"/>
      <c r="F35" s="123"/>
      <c r="G35" s="303"/>
      <c r="H35" s="122"/>
      <c r="I35" s="122"/>
      <c r="J35" s="122"/>
      <c r="K35" s="122"/>
      <c r="L35" s="47">
        <f>SUM(D35:K35)</f>
        <v>0</v>
      </c>
      <c r="M35" s="97"/>
      <c r="N35" s="14"/>
      <c r="O35" s="14"/>
      <c r="Q35" s="14"/>
    </row>
    <row r="36" spans="1:26" x14ac:dyDescent="0.25">
      <c r="A36" s="98">
        <v>1200</v>
      </c>
      <c r="B36" s="99"/>
      <c r="C36" s="100"/>
      <c r="D36" s="305"/>
      <c r="E36" s="123"/>
      <c r="F36" s="123"/>
      <c r="G36" s="300"/>
      <c r="H36" s="122"/>
      <c r="I36" s="122"/>
      <c r="J36" s="122"/>
      <c r="K36" s="122"/>
      <c r="L36" s="47">
        <f t="shared" ref="L36:L38" si="5">SUM(D36:K36)</f>
        <v>0</v>
      </c>
      <c r="M36" s="97"/>
      <c r="N36" s="14"/>
      <c r="O36" s="14"/>
      <c r="Q36" s="14"/>
    </row>
    <row r="37" spans="1:26" x14ac:dyDescent="0.25">
      <c r="A37" s="98">
        <v>1300</v>
      </c>
      <c r="B37" s="99"/>
      <c r="C37" s="100"/>
      <c r="D37" s="305"/>
      <c r="E37" s="123"/>
      <c r="F37" s="123"/>
      <c r="G37" s="300"/>
      <c r="H37" s="122"/>
      <c r="I37" s="122"/>
      <c r="J37" s="122"/>
      <c r="K37" s="122"/>
      <c r="L37" s="47">
        <f t="shared" si="5"/>
        <v>0</v>
      </c>
      <c r="M37" s="97"/>
      <c r="N37" s="14"/>
      <c r="O37" s="14"/>
      <c r="Q37" s="14"/>
    </row>
    <row r="38" spans="1:26" ht="15.75" thickBot="1" x14ac:dyDescent="0.3">
      <c r="A38" s="101">
        <v>1900</v>
      </c>
      <c r="B38" s="102"/>
      <c r="C38" s="103"/>
      <c r="D38" s="306"/>
      <c r="E38" s="304"/>
      <c r="F38" s="304"/>
      <c r="G38" s="301"/>
      <c r="H38" s="298"/>
      <c r="I38" s="298"/>
      <c r="J38" s="298"/>
      <c r="K38" s="298"/>
      <c r="L38" s="52">
        <f t="shared" si="5"/>
        <v>0</v>
      </c>
      <c r="M38" s="97"/>
      <c r="N38" s="14"/>
      <c r="O38" s="14"/>
      <c r="Q38" s="14"/>
    </row>
    <row r="39" spans="1:26" ht="15.75" thickBot="1" x14ac:dyDescent="0.3">
      <c r="A39" s="104">
        <v>1000</v>
      </c>
      <c r="B39" s="105" t="s">
        <v>58</v>
      </c>
      <c r="C39" s="106">
        <f>'CEA (part I)'!L11</f>
        <v>0</v>
      </c>
      <c r="D39" s="106"/>
      <c r="E39" s="106"/>
      <c r="F39" s="106"/>
      <c r="G39" s="107"/>
      <c r="H39" s="106"/>
      <c r="I39" s="106"/>
      <c r="J39" s="106"/>
      <c r="K39" s="106"/>
      <c r="L39" s="106">
        <f>SUM(L35:L38)</f>
        <v>0</v>
      </c>
      <c r="M39" s="97">
        <f>L39-C39</f>
        <v>0</v>
      </c>
      <c r="N39" s="14"/>
      <c r="O39" s="14"/>
      <c r="Q39" s="14"/>
    </row>
    <row r="40" spans="1:26" x14ac:dyDescent="0.25">
      <c r="A40" s="98">
        <v>2100</v>
      </c>
      <c r="B40" s="108"/>
      <c r="C40" s="96"/>
      <c r="D40" s="109"/>
      <c r="E40" s="123"/>
      <c r="F40" s="123"/>
      <c r="G40" s="305"/>
      <c r="H40" s="123"/>
      <c r="I40" s="123"/>
      <c r="J40" s="123"/>
      <c r="K40" s="123"/>
      <c r="L40" s="96">
        <f>SUM(D40:K40)</f>
        <v>0</v>
      </c>
      <c r="M40" s="97"/>
      <c r="N40" s="14"/>
      <c r="O40" s="14"/>
      <c r="Q40" s="14"/>
    </row>
    <row r="41" spans="1:26" x14ac:dyDescent="0.25">
      <c r="A41" s="45">
        <v>2200</v>
      </c>
      <c r="B41" s="46"/>
      <c r="C41" s="47"/>
      <c r="D41" s="122"/>
      <c r="E41" s="122"/>
      <c r="F41" s="122"/>
      <c r="G41" s="300"/>
      <c r="H41" s="122"/>
      <c r="I41" s="122"/>
      <c r="J41" s="122"/>
      <c r="K41" s="122"/>
      <c r="L41" s="47">
        <f t="shared" ref="L41:L44" si="6">SUM(D41:K41)</f>
        <v>0</v>
      </c>
      <c r="M41" s="97"/>
      <c r="N41" s="14"/>
      <c r="O41" s="14"/>
      <c r="Q41" s="14"/>
    </row>
    <row r="42" spans="1:26" x14ac:dyDescent="0.25">
      <c r="A42" s="45">
        <v>2300</v>
      </c>
      <c r="B42" s="46"/>
      <c r="C42" s="47"/>
      <c r="D42" s="122"/>
      <c r="E42" s="307"/>
      <c r="F42" s="122"/>
      <c r="G42" s="300"/>
      <c r="H42" s="122"/>
      <c r="I42" s="122"/>
      <c r="J42" s="122"/>
      <c r="K42" s="122"/>
      <c r="L42" s="47">
        <f t="shared" si="6"/>
        <v>0</v>
      </c>
      <c r="M42" s="97"/>
      <c r="N42" s="14"/>
      <c r="O42" s="14"/>
      <c r="Q42" s="14"/>
    </row>
    <row r="43" spans="1:26" x14ac:dyDescent="0.25">
      <c r="A43" s="45">
        <v>2400</v>
      </c>
      <c r="B43" s="46"/>
      <c r="C43" s="47"/>
      <c r="D43" s="122"/>
      <c r="E43" s="122"/>
      <c r="F43" s="122"/>
      <c r="G43" s="300"/>
      <c r="H43" s="122"/>
      <c r="I43" s="122"/>
      <c r="J43" s="122"/>
      <c r="K43" s="122"/>
      <c r="L43" s="47">
        <f t="shared" si="6"/>
        <v>0</v>
      </c>
      <c r="M43" s="97"/>
      <c r="N43" s="14"/>
      <c r="O43" s="14"/>
      <c r="Q43" s="14"/>
    </row>
    <row r="44" spans="1:26" ht="15.75" thickBot="1" x14ac:dyDescent="0.3">
      <c r="A44" s="45">
        <v>2900</v>
      </c>
      <c r="B44" s="46"/>
      <c r="C44" s="47"/>
      <c r="D44" s="122"/>
      <c r="E44" s="122"/>
      <c r="F44" s="122"/>
      <c r="G44" s="300"/>
      <c r="H44" s="122"/>
      <c r="I44" s="122"/>
      <c r="J44" s="122"/>
      <c r="K44" s="122"/>
      <c r="L44" s="47">
        <f t="shared" si="6"/>
        <v>0</v>
      </c>
      <c r="M44" s="97"/>
      <c r="N44" s="14"/>
      <c r="O44" s="14"/>
      <c r="Q44" s="14"/>
    </row>
    <row r="45" spans="1:26" ht="15.75" thickBot="1" x14ac:dyDescent="0.3">
      <c r="A45" s="104">
        <v>2000</v>
      </c>
      <c r="B45" s="105" t="s">
        <v>59</v>
      </c>
      <c r="C45" s="106">
        <f>'CEA (part I)'!L12</f>
        <v>0</v>
      </c>
      <c r="D45" s="106"/>
      <c r="E45" s="106"/>
      <c r="F45" s="106"/>
      <c r="G45" s="107"/>
      <c r="H45" s="106"/>
      <c r="I45" s="106"/>
      <c r="J45" s="106"/>
      <c r="K45" s="106"/>
      <c r="L45" s="106">
        <f>SUM(L40:L44)</f>
        <v>0</v>
      </c>
      <c r="M45" s="97">
        <f>L45-C45</f>
        <v>0</v>
      </c>
      <c r="N45" s="14"/>
      <c r="O45" s="14"/>
      <c r="Q45" s="14"/>
    </row>
    <row r="46" spans="1:26" x14ac:dyDescent="0.25">
      <c r="A46" s="45">
        <v>3100</v>
      </c>
      <c r="B46" s="46"/>
      <c r="C46" s="47"/>
      <c r="D46" s="95"/>
      <c r="E46" s="122"/>
      <c r="F46" s="122"/>
      <c r="G46" s="300"/>
      <c r="H46" s="122"/>
      <c r="I46" s="122"/>
      <c r="J46" s="122"/>
      <c r="K46" s="122"/>
      <c r="L46" s="47">
        <f>SUM(D46:K46)</f>
        <v>0</v>
      </c>
      <c r="M46" s="97"/>
      <c r="N46" s="14"/>
      <c r="O46" s="14"/>
      <c r="Q46" s="14"/>
      <c r="S46" s="50"/>
      <c r="T46" s="50"/>
      <c r="U46" s="50"/>
      <c r="V46" s="50"/>
      <c r="W46" s="50"/>
      <c r="X46" s="50"/>
      <c r="Y46" s="50"/>
      <c r="Z46" s="50"/>
    </row>
    <row r="47" spans="1:26" x14ac:dyDescent="0.25">
      <c r="A47" s="45">
        <v>3200</v>
      </c>
      <c r="B47" s="46"/>
      <c r="C47" s="47"/>
      <c r="D47" s="95"/>
      <c r="E47" s="122"/>
      <c r="F47" s="122"/>
      <c r="G47" s="300"/>
      <c r="H47" s="122"/>
      <c r="I47" s="122"/>
      <c r="J47" s="122"/>
      <c r="K47" s="122"/>
      <c r="L47" s="47">
        <f t="shared" ref="L47:L54" si="7">SUM(D47:K47)</f>
        <v>0</v>
      </c>
      <c r="M47" s="97"/>
      <c r="N47" s="14"/>
      <c r="O47" s="14"/>
      <c r="Q47" s="14"/>
      <c r="S47" s="50"/>
      <c r="T47" s="50"/>
      <c r="U47" s="50"/>
      <c r="V47" s="50"/>
      <c r="W47" s="50"/>
      <c r="X47" s="50"/>
      <c r="Y47" s="50"/>
      <c r="Z47" s="50"/>
    </row>
    <row r="48" spans="1:26" x14ac:dyDescent="0.25">
      <c r="A48" s="45">
        <v>3300</v>
      </c>
      <c r="B48" s="46"/>
      <c r="C48" s="47"/>
      <c r="D48" s="95"/>
      <c r="E48" s="122"/>
      <c r="F48" s="122"/>
      <c r="G48" s="300"/>
      <c r="H48" s="122"/>
      <c r="I48" s="122"/>
      <c r="J48" s="122"/>
      <c r="K48" s="122"/>
      <c r="L48" s="47">
        <f t="shared" si="7"/>
        <v>0</v>
      </c>
      <c r="M48" s="97"/>
      <c r="N48" s="14"/>
      <c r="O48" s="14"/>
      <c r="Q48" s="14"/>
      <c r="S48" s="50"/>
      <c r="T48" s="50"/>
      <c r="U48" s="50"/>
      <c r="V48" s="50"/>
      <c r="W48" s="50"/>
      <c r="X48" s="50"/>
      <c r="Y48" s="50"/>
      <c r="Z48" s="50"/>
    </row>
    <row r="49" spans="1:26" x14ac:dyDescent="0.25">
      <c r="A49" s="45">
        <v>3400</v>
      </c>
      <c r="B49" s="46"/>
      <c r="C49" s="47"/>
      <c r="D49" s="95"/>
      <c r="E49" s="122"/>
      <c r="F49" s="122"/>
      <c r="G49" s="300"/>
      <c r="H49" s="122"/>
      <c r="I49" s="122"/>
      <c r="J49" s="122"/>
      <c r="K49" s="122"/>
      <c r="L49" s="47">
        <f t="shared" si="7"/>
        <v>0</v>
      </c>
      <c r="M49" s="97"/>
      <c r="N49" s="14"/>
      <c r="O49" s="14"/>
      <c r="Q49" s="14"/>
      <c r="S49" s="50"/>
      <c r="T49" s="50"/>
      <c r="U49" s="50"/>
      <c r="V49" s="50"/>
      <c r="W49" s="50"/>
      <c r="X49" s="50"/>
      <c r="Y49" s="50"/>
      <c r="Z49" s="50"/>
    </row>
    <row r="50" spans="1:26" x14ac:dyDescent="0.25">
      <c r="A50" s="45">
        <v>3500</v>
      </c>
      <c r="B50" s="46"/>
      <c r="C50" s="47"/>
      <c r="D50" s="95"/>
      <c r="E50" s="122"/>
      <c r="F50" s="122"/>
      <c r="G50" s="300"/>
      <c r="H50" s="122"/>
      <c r="I50" s="122"/>
      <c r="J50" s="122"/>
      <c r="K50" s="122"/>
      <c r="L50" s="47">
        <f t="shared" si="7"/>
        <v>0</v>
      </c>
      <c r="M50" s="97"/>
      <c r="N50" s="14"/>
      <c r="O50" s="14"/>
      <c r="Q50" s="14"/>
      <c r="S50" s="50"/>
      <c r="T50" s="50"/>
      <c r="U50" s="50"/>
      <c r="V50" s="50"/>
      <c r="W50" s="50"/>
      <c r="X50" s="50"/>
      <c r="Y50" s="50"/>
      <c r="Z50" s="50"/>
    </row>
    <row r="51" spans="1:26" x14ac:dyDescent="0.25">
      <c r="A51" s="45">
        <v>3600</v>
      </c>
      <c r="B51" s="46"/>
      <c r="C51" s="47"/>
      <c r="D51" s="95"/>
      <c r="E51" s="122"/>
      <c r="F51" s="122"/>
      <c r="G51" s="300"/>
      <c r="H51" s="122"/>
      <c r="I51" s="122"/>
      <c r="J51" s="122"/>
      <c r="K51" s="122"/>
      <c r="L51" s="47">
        <f t="shared" si="7"/>
        <v>0</v>
      </c>
      <c r="M51" s="97"/>
      <c r="N51" s="14"/>
      <c r="O51" s="14"/>
      <c r="Q51" s="14"/>
      <c r="S51" s="50"/>
      <c r="T51" s="50"/>
      <c r="U51" s="50"/>
      <c r="V51" s="50"/>
      <c r="W51" s="50"/>
      <c r="X51" s="50"/>
      <c r="Y51" s="50"/>
      <c r="Z51" s="50"/>
    </row>
    <row r="52" spans="1:26" x14ac:dyDescent="0.25">
      <c r="A52" s="54" t="s">
        <v>95</v>
      </c>
      <c r="B52" s="46"/>
      <c r="C52" s="47"/>
      <c r="D52" s="122"/>
      <c r="E52" s="122"/>
      <c r="F52" s="122"/>
      <c r="G52" s="300"/>
      <c r="H52" s="122"/>
      <c r="I52" s="122"/>
      <c r="J52" s="122"/>
      <c r="K52" s="122"/>
      <c r="L52" s="47">
        <f t="shared" si="7"/>
        <v>0</v>
      </c>
      <c r="M52" s="97"/>
      <c r="N52" s="14"/>
      <c r="O52" s="14"/>
      <c r="Q52" s="14"/>
      <c r="S52" s="50"/>
      <c r="T52" s="50"/>
      <c r="U52" s="50"/>
      <c r="V52" s="50"/>
      <c r="W52" s="50"/>
      <c r="X52" s="50"/>
      <c r="Y52" s="50"/>
      <c r="Z52" s="50"/>
    </row>
    <row r="53" spans="1:26" x14ac:dyDescent="0.25">
      <c r="A53" s="54" t="s">
        <v>96</v>
      </c>
      <c r="B53" s="46"/>
      <c r="C53" s="47"/>
      <c r="D53" s="95"/>
      <c r="E53" s="122"/>
      <c r="F53" s="122"/>
      <c r="G53" s="300"/>
      <c r="H53" s="122"/>
      <c r="I53" s="122"/>
      <c r="J53" s="122"/>
      <c r="K53" s="122"/>
      <c r="L53" s="47">
        <f t="shared" si="7"/>
        <v>0</v>
      </c>
      <c r="M53" s="97"/>
      <c r="N53" s="14"/>
      <c r="O53" s="14"/>
      <c r="Q53" s="14"/>
      <c r="S53" s="50"/>
      <c r="T53" s="50"/>
      <c r="U53" s="50"/>
      <c r="V53" s="50"/>
      <c r="W53" s="50"/>
      <c r="X53" s="50"/>
      <c r="Y53" s="50"/>
      <c r="Z53" s="50"/>
    </row>
    <row r="54" spans="1:26" ht="15.75" thickBot="1" x14ac:dyDescent="0.3">
      <c r="A54" s="45">
        <v>3900</v>
      </c>
      <c r="B54" s="46"/>
      <c r="C54" s="47"/>
      <c r="D54" s="95"/>
      <c r="E54" s="122"/>
      <c r="F54" s="122"/>
      <c r="G54" s="300"/>
      <c r="H54" s="122"/>
      <c r="I54" s="122"/>
      <c r="J54" s="122"/>
      <c r="K54" s="122"/>
      <c r="L54" s="47">
        <f t="shared" si="7"/>
        <v>0</v>
      </c>
      <c r="M54" s="97"/>
      <c r="N54" s="14"/>
      <c r="O54" s="14"/>
      <c r="Q54" s="14"/>
      <c r="S54" s="50"/>
      <c r="T54" s="50"/>
      <c r="U54" s="50"/>
      <c r="V54" s="50"/>
      <c r="W54" s="50"/>
      <c r="X54" s="50"/>
      <c r="Y54" s="50"/>
      <c r="Z54" s="50"/>
    </row>
    <row r="55" spans="1:26" ht="15.75" thickBot="1" x14ac:dyDescent="0.3">
      <c r="A55" s="104">
        <v>3000</v>
      </c>
      <c r="B55" s="105" t="s">
        <v>60</v>
      </c>
      <c r="C55" s="106">
        <f>'CEA (part I)'!L13</f>
        <v>0</v>
      </c>
      <c r="D55" s="106"/>
      <c r="E55" s="106"/>
      <c r="F55" s="106"/>
      <c r="G55" s="107"/>
      <c r="H55" s="106"/>
      <c r="I55" s="106"/>
      <c r="J55" s="106"/>
      <c r="K55" s="106"/>
      <c r="L55" s="106">
        <f>SUM(L46:L54)</f>
        <v>0</v>
      </c>
      <c r="M55" s="97">
        <f>L55-C55</f>
        <v>0</v>
      </c>
      <c r="N55" s="14"/>
      <c r="O55" s="14"/>
      <c r="Q55" s="14"/>
    </row>
    <row r="56" spans="1:26" x14ac:dyDescent="0.25">
      <c r="C56" s="59">
        <f t="shared" ref="C56:F56" si="8">SUM(C35:C55)</f>
        <v>0</v>
      </c>
      <c r="D56" s="59">
        <f t="shared" si="8"/>
        <v>0</v>
      </c>
      <c r="E56" s="59">
        <f t="shared" si="8"/>
        <v>0</v>
      </c>
      <c r="F56" s="59">
        <f t="shared" si="8"/>
        <v>0</v>
      </c>
      <c r="G56" s="59">
        <f>SUM(G35:G55)</f>
        <v>0</v>
      </c>
      <c r="H56" s="59">
        <f t="shared" ref="H56:K56" si="9">SUM(H35:H55)</f>
        <v>0</v>
      </c>
      <c r="I56" s="59">
        <f t="shared" si="9"/>
        <v>0</v>
      </c>
      <c r="J56" s="59">
        <f t="shared" si="9"/>
        <v>0</v>
      </c>
      <c r="K56" s="59">
        <f t="shared" si="9"/>
        <v>0</v>
      </c>
      <c r="L56" s="59">
        <f>L39+L45+L55</f>
        <v>0</v>
      </c>
      <c r="M56" s="124">
        <f>L56-C56</f>
        <v>0</v>
      </c>
      <c r="N56" s="14"/>
      <c r="O56" s="14"/>
      <c r="Q56" s="14"/>
      <c r="S56" s="50"/>
      <c r="T56" s="50"/>
      <c r="U56" s="50"/>
      <c r="V56" s="50"/>
      <c r="W56" s="50"/>
      <c r="X56" s="50"/>
      <c r="Z56" s="50"/>
    </row>
    <row r="57" spans="1:26" x14ac:dyDescent="0.25">
      <c r="C57" s="125" t="s">
        <v>99</v>
      </c>
      <c r="D57" s="113">
        <f>D35+D40+SUM(D46:D51)+D53+D54</f>
        <v>0</v>
      </c>
      <c r="S57" s="50"/>
      <c r="T57" s="50"/>
      <c r="U57" s="50"/>
      <c r="V57" s="50"/>
      <c r="W57" s="50"/>
      <c r="X57" s="50"/>
      <c r="Z57" s="50"/>
    </row>
    <row r="58" spans="1:26" s="126" customFormat="1" x14ac:dyDescent="0.25">
      <c r="C58" s="127"/>
      <c r="D58" s="128"/>
      <c r="E58" s="127"/>
      <c r="F58" s="127"/>
      <c r="G58" s="127"/>
      <c r="H58" s="127"/>
      <c r="I58" s="127"/>
      <c r="J58" s="127"/>
      <c r="K58" s="127"/>
      <c r="L58" s="127"/>
      <c r="M58" s="129"/>
      <c r="N58" s="129"/>
      <c r="O58" s="130"/>
      <c r="Q58" s="131"/>
      <c r="S58" s="132"/>
      <c r="T58" s="132"/>
      <c r="U58" s="132"/>
      <c r="V58" s="132"/>
      <c r="W58" s="132"/>
      <c r="X58" s="132"/>
      <c r="Z58" s="132"/>
    </row>
    <row r="59" spans="1:26" s="90" customFormat="1" x14ac:dyDescent="0.25">
      <c r="A59" s="116"/>
      <c r="B59" s="117"/>
      <c r="C59" s="375" t="s">
        <v>100</v>
      </c>
      <c r="D59" s="117">
        <v>1000</v>
      </c>
      <c r="E59" s="118">
        <v>2000</v>
      </c>
      <c r="F59" s="118">
        <v>3000</v>
      </c>
      <c r="G59" s="117">
        <v>4000</v>
      </c>
      <c r="H59" s="66">
        <v>5000</v>
      </c>
      <c r="I59" s="66">
        <v>6000</v>
      </c>
      <c r="J59" s="66">
        <v>7000</v>
      </c>
      <c r="K59" s="66">
        <v>8000</v>
      </c>
      <c r="L59" s="26" t="s">
        <v>86</v>
      </c>
      <c r="M59" s="94"/>
    </row>
    <row r="60" spans="1:26" s="90" customFormat="1" ht="47.25" customHeight="1" x14ac:dyDescent="0.25">
      <c r="A60" s="119"/>
      <c r="B60" s="120"/>
      <c r="C60" s="376"/>
      <c r="D60" s="93" t="s">
        <v>87</v>
      </c>
      <c r="E60" s="92" t="s">
        <v>88</v>
      </c>
      <c r="F60" s="92" t="s">
        <v>89</v>
      </c>
      <c r="G60" s="93" t="s">
        <v>90</v>
      </c>
      <c r="H60" s="92" t="s">
        <v>91</v>
      </c>
      <c r="I60" s="92" t="s">
        <v>92</v>
      </c>
      <c r="J60" s="92" t="s">
        <v>93</v>
      </c>
      <c r="K60" s="92" t="s">
        <v>94</v>
      </c>
      <c r="L60" s="121"/>
      <c r="M60" s="94"/>
    </row>
    <row r="61" spans="1:26" x14ac:dyDescent="0.25">
      <c r="A61" s="98">
        <v>1100</v>
      </c>
      <c r="B61" s="108"/>
      <c r="C61" s="47"/>
      <c r="D61" s="95"/>
      <c r="E61" s="122"/>
      <c r="F61" s="123"/>
      <c r="G61" s="303"/>
      <c r="H61" s="122"/>
      <c r="I61" s="122"/>
      <c r="J61" s="122"/>
      <c r="K61" s="122"/>
      <c r="L61" s="47">
        <f>SUM(D61:K61)</f>
        <v>0</v>
      </c>
      <c r="M61" s="97"/>
      <c r="N61" s="14"/>
      <c r="O61" s="14"/>
      <c r="Q61" s="14"/>
    </row>
    <row r="62" spans="1:26" x14ac:dyDescent="0.25">
      <c r="A62" s="98">
        <v>1200</v>
      </c>
      <c r="B62" s="99"/>
      <c r="C62" s="100"/>
      <c r="D62" s="305"/>
      <c r="E62" s="123"/>
      <c r="F62" s="123"/>
      <c r="G62" s="300"/>
      <c r="H62" s="122"/>
      <c r="I62" s="122"/>
      <c r="J62" s="122"/>
      <c r="K62" s="122"/>
      <c r="L62" s="47">
        <f t="shared" ref="L62:L64" si="10">SUM(D62:K62)</f>
        <v>0</v>
      </c>
      <c r="M62" s="97"/>
      <c r="N62" s="14"/>
      <c r="O62" s="14"/>
      <c r="Q62" s="14"/>
    </row>
    <row r="63" spans="1:26" x14ac:dyDescent="0.25">
      <c r="A63" s="98">
        <v>1300</v>
      </c>
      <c r="B63" s="99"/>
      <c r="C63" s="100"/>
      <c r="D63" s="305"/>
      <c r="E63" s="123"/>
      <c r="F63" s="123"/>
      <c r="G63" s="300"/>
      <c r="H63" s="122"/>
      <c r="I63" s="122"/>
      <c r="J63" s="122"/>
      <c r="K63" s="122"/>
      <c r="L63" s="47">
        <f t="shared" si="10"/>
        <v>0</v>
      </c>
      <c r="M63" s="97"/>
      <c r="N63" s="14"/>
      <c r="O63" s="14"/>
      <c r="Q63" s="14"/>
    </row>
    <row r="64" spans="1:26" ht="15.75" thickBot="1" x14ac:dyDescent="0.3">
      <c r="A64" s="101">
        <v>1900</v>
      </c>
      <c r="B64" s="102"/>
      <c r="C64" s="103"/>
      <c r="D64" s="306"/>
      <c r="E64" s="304"/>
      <c r="F64" s="304"/>
      <c r="G64" s="301"/>
      <c r="H64" s="298"/>
      <c r="I64" s="298"/>
      <c r="J64" s="298"/>
      <c r="K64" s="298"/>
      <c r="L64" s="52">
        <f t="shared" si="10"/>
        <v>0</v>
      </c>
      <c r="M64" s="97"/>
      <c r="N64" s="14"/>
      <c r="O64" s="14"/>
      <c r="Q64" s="14"/>
    </row>
    <row r="65" spans="1:26" ht="15.75" thickBot="1" x14ac:dyDescent="0.3">
      <c r="A65" s="104">
        <v>1000</v>
      </c>
      <c r="B65" s="105" t="s">
        <v>58</v>
      </c>
      <c r="C65" s="106">
        <f>'CEA (part I)'!J25-'CEA (part I)'!F25-'CEA (part I)'!H25</f>
        <v>0</v>
      </c>
      <c r="D65" s="106"/>
      <c r="E65" s="106"/>
      <c r="F65" s="106"/>
      <c r="G65" s="107"/>
      <c r="H65" s="106"/>
      <c r="I65" s="106"/>
      <c r="J65" s="106"/>
      <c r="K65" s="106"/>
      <c r="L65" s="106">
        <f>SUM(L61:L64)</f>
        <v>0</v>
      </c>
      <c r="M65" s="97">
        <f>L65-C65</f>
        <v>0</v>
      </c>
      <c r="N65" s="14"/>
      <c r="O65" s="14"/>
      <c r="Q65" s="14"/>
    </row>
    <row r="66" spans="1:26" x14ac:dyDescent="0.25">
      <c r="A66" s="98">
        <v>2100</v>
      </c>
      <c r="B66" s="108"/>
      <c r="C66" s="96"/>
      <c r="D66" s="109"/>
      <c r="E66" s="123"/>
      <c r="F66" s="123"/>
      <c r="G66" s="305"/>
      <c r="H66" s="123"/>
      <c r="I66" s="123"/>
      <c r="J66" s="123"/>
      <c r="K66" s="123"/>
      <c r="L66" s="96">
        <f>SUM(D66:K66)</f>
        <v>0</v>
      </c>
      <c r="M66" s="97"/>
      <c r="N66" s="14"/>
      <c r="O66" s="14"/>
      <c r="Q66" s="14"/>
    </row>
    <row r="67" spans="1:26" x14ac:dyDescent="0.25">
      <c r="A67" s="45">
        <v>2200</v>
      </c>
      <c r="B67" s="46"/>
      <c r="C67" s="47"/>
      <c r="D67" s="122"/>
      <c r="E67" s="122"/>
      <c r="F67" s="122"/>
      <c r="G67" s="300"/>
      <c r="H67" s="122"/>
      <c r="I67" s="122"/>
      <c r="J67" s="122"/>
      <c r="K67" s="122"/>
      <c r="L67" s="47">
        <f t="shared" ref="L67:L70" si="11">SUM(D67:K67)</f>
        <v>0</v>
      </c>
      <c r="M67" s="97"/>
      <c r="N67" s="14"/>
      <c r="O67" s="14"/>
      <c r="Q67" s="14"/>
    </row>
    <row r="68" spans="1:26" x14ac:dyDescent="0.25">
      <c r="A68" s="45">
        <v>2300</v>
      </c>
      <c r="B68" s="46"/>
      <c r="C68" s="47"/>
      <c r="D68" s="122"/>
      <c r="E68" s="307"/>
      <c r="F68" s="122"/>
      <c r="G68" s="300"/>
      <c r="H68" s="122"/>
      <c r="I68" s="122"/>
      <c r="J68" s="122"/>
      <c r="K68" s="122"/>
      <c r="L68" s="47">
        <f t="shared" si="11"/>
        <v>0</v>
      </c>
      <c r="M68" s="97"/>
      <c r="N68" s="14"/>
      <c r="O68" s="14"/>
      <c r="Q68" s="14"/>
    </row>
    <row r="69" spans="1:26" x14ac:dyDescent="0.25">
      <c r="A69" s="45">
        <v>2400</v>
      </c>
      <c r="B69" s="46"/>
      <c r="C69" s="47"/>
      <c r="D69" s="122"/>
      <c r="E69" s="122"/>
      <c r="F69" s="122"/>
      <c r="G69" s="300"/>
      <c r="H69" s="122"/>
      <c r="I69" s="122"/>
      <c r="J69" s="122"/>
      <c r="K69" s="122"/>
      <c r="L69" s="47">
        <f t="shared" si="11"/>
        <v>0</v>
      </c>
      <c r="M69" s="97"/>
      <c r="N69" s="14"/>
      <c r="O69" s="14"/>
      <c r="Q69" s="14"/>
    </row>
    <row r="70" spans="1:26" ht="15.75" thickBot="1" x14ac:dyDescent="0.3">
      <c r="A70" s="45">
        <v>2900</v>
      </c>
      <c r="B70" s="46"/>
      <c r="C70" s="47"/>
      <c r="D70" s="122"/>
      <c r="E70" s="122"/>
      <c r="F70" s="122"/>
      <c r="G70" s="300"/>
      <c r="H70" s="122"/>
      <c r="I70" s="122"/>
      <c r="J70" s="122"/>
      <c r="K70" s="122"/>
      <c r="L70" s="47">
        <f t="shared" si="11"/>
        <v>0</v>
      </c>
      <c r="M70" s="97"/>
      <c r="N70" s="14"/>
      <c r="O70" s="14"/>
      <c r="Q70" s="14"/>
    </row>
    <row r="71" spans="1:26" ht="15.75" thickBot="1" x14ac:dyDescent="0.3">
      <c r="A71" s="104">
        <v>2000</v>
      </c>
      <c r="B71" s="105" t="s">
        <v>59</v>
      </c>
      <c r="C71" s="106">
        <f>'CEA (part I)'!J26-'CEA (part I)'!F26-'CEA (part I)'!H26</f>
        <v>0</v>
      </c>
      <c r="D71" s="106"/>
      <c r="E71" s="106"/>
      <c r="F71" s="106"/>
      <c r="G71" s="107"/>
      <c r="H71" s="106"/>
      <c r="I71" s="106"/>
      <c r="J71" s="106"/>
      <c r="K71" s="106"/>
      <c r="L71" s="106">
        <f>SUM(L66:L70)</f>
        <v>0</v>
      </c>
      <c r="M71" s="97">
        <f>L71-C71</f>
        <v>0</v>
      </c>
      <c r="N71" s="14"/>
      <c r="O71" s="14"/>
      <c r="Q71" s="14"/>
    </row>
    <row r="72" spans="1:26" x14ac:dyDescent="0.25">
      <c r="A72" s="45">
        <v>3100</v>
      </c>
      <c r="B72" s="46"/>
      <c r="C72" s="47"/>
      <c r="D72" s="95"/>
      <c r="E72" s="122"/>
      <c r="F72" s="122"/>
      <c r="G72" s="300"/>
      <c r="H72" s="122"/>
      <c r="I72" s="122"/>
      <c r="J72" s="122"/>
      <c r="K72" s="122"/>
      <c r="L72" s="47">
        <f>SUM(D72:K72)</f>
        <v>0</v>
      </c>
      <c r="M72" s="97"/>
      <c r="N72" s="14"/>
      <c r="O72" s="14"/>
      <c r="Q72" s="14"/>
      <c r="S72" s="50"/>
      <c r="T72" s="50"/>
      <c r="U72" s="50"/>
      <c r="V72" s="50"/>
      <c r="W72" s="50"/>
      <c r="X72" s="50"/>
      <c r="Y72" s="50"/>
      <c r="Z72" s="50"/>
    </row>
    <row r="73" spans="1:26" x14ac:dyDescent="0.25">
      <c r="A73" s="45">
        <v>3200</v>
      </c>
      <c r="B73" s="46"/>
      <c r="C73" s="47"/>
      <c r="D73" s="95"/>
      <c r="E73" s="122"/>
      <c r="F73" s="122"/>
      <c r="G73" s="300"/>
      <c r="H73" s="122"/>
      <c r="I73" s="122"/>
      <c r="J73" s="122"/>
      <c r="K73" s="122"/>
      <c r="L73" s="47">
        <f t="shared" ref="L73:L80" si="12">SUM(D73:K73)</f>
        <v>0</v>
      </c>
      <c r="M73" s="97"/>
      <c r="N73" s="14"/>
      <c r="O73" s="14"/>
      <c r="Q73" s="14"/>
      <c r="S73" s="50"/>
      <c r="T73" s="50"/>
      <c r="U73" s="50"/>
      <c r="V73" s="50"/>
      <c r="W73" s="50"/>
      <c r="X73" s="50"/>
      <c r="Y73" s="50"/>
      <c r="Z73" s="50"/>
    </row>
    <row r="74" spans="1:26" x14ac:dyDescent="0.25">
      <c r="A74" s="45">
        <v>3300</v>
      </c>
      <c r="B74" s="46"/>
      <c r="C74" s="47"/>
      <c r="D74" s="95"/>
      <c r="E74" s="122"/>
      <c r="F74" s="122"/>
      <c r="G74" s="300"/>
      <c r="H74" s="122"/>
      <c r="I74" s="122"/>
      <c r="J74" s="122"/>
      <c r="K74" s="122"/>
      <c r="L74" s="47">
        <f t="shared" si="12"/>
        <v>0</v>
      </c>
      <c r="M74" s="97"/>
      <c r="N74" s="14"/>
      <c r="O74" s="14"/>
      <c r="Q74" s="14"/>
      <c r="S74" s="50"/>
      <c r="T74" s="50"/>
      <c r="U74" s="50"/>
      <c r="V74" s="50"/>
      <c r="W74" s="50"/>
      <c r="X74" s="50"/>
      <c r="Y74" s="50"/>
      <c r="Z74" s="50"/>
    </row>
    <row r="75" spans="1:26" x14ac:dyDescent="0.25">
      <c r="A75" s="45">
        <v>3400</v>
      </c>
      <c r="B75" s="46"/>
      <c r="C75" s="47"/>
      <c r="D75" s="95"/>
      <c r="E75" s="122"/>
      <c r="F75" s="122"/>
      <c r="G75" s="300"/>
      <c r="H75" s="122"/>
      <c r="I75" s="122"/>
      <c r="J75" s="122"/>
      <c r="K75" s="122"/>
      <c r="L75" s="47">
        <f t="shared" si="12"/>
        <v>0</v>
      </c>
      <c r="M75" s="97"/>
      <c r="N75" s="14"/>
      <c r="O75" s="14"/>
      <c r="Q75" s="14"/>
      <c r="S75" s="50"/>
      <c r="T75" s="50"/>
      <c r="U75" s="50"/>
      <c r="V75" s="50"/>
      <c r="W75" s="50"/>
      <c r="X75" s="50"/>
      <c r="Y75" s="50"/>
      <c r="Z75" s="50"/>
    </row>
    <row r="76" spans="1:26" x14ac:dyDescent="0.25">
      <c r="A76" s="45">
        <v>3500</v>
      </c>
      <c r="B76" s="46"/>
      <c r="C76" s="47"/>
      <c r="D76" s="95"/>
      <c r="E76" s="122"/>
      <c r="F76" s="122"/>
      <c r="G76" s="300"/>
      <c r="H76" s="122"/>
      <c r="I76" s="122"/>
      <c r="J76" s="122"/>
      <c r="K76" s="122"/>
      <c r="L76" s="47">
        <f t="shared" si="12"/>
        <v>0</v>
      </c>
      <c r="M76" s="97"/>
      <c r="N76" s="14"/>
      <c r="O76" s="14"/>
      <c r="Q76" s="14"/>
      <c r="S76" s="50"/>
      <c r="T76" s="50"/>
      <c r="U76" s="50"/>
      <c r="V76" s="50"/>
      <c r="W76" s="50"/>
      <c r="X76" s="50"/>
      <c r="Y76" s="50"/>
      <c r="Z76" s="50"/>
    </row>
    <row r="77" spans="1:26" x14ac:dyDescent="0.25">
      <c r="A77" s="45">
        <v>3600</v>
      </c>
      <c r="B77" s="46"/>
      <c r="C77" s="47"/>
      <c r="D77" s="95"/>
      <c r="E77" s="122"/>
      <c r="F77" s="122"/>
      <c r="G77" s="300"/>
      <c r="H77" s="122"/>
      <c r="I77" s="122"/>
      <c r="J77" s="122"/>
      <c r="K77" s="122"/>
      <c r="L77" s="47">
        <f t="shared" si="12"/>
        <v>0</v>
      </c>
      <c r="M77" s="97"/>
      <c r="N77" s="14"/>
      <c r="O77" s="14"/>
      <c r="Q77" s="14"/>
      <c r="S77" s="50"/>
      <c r="T77" s="50"/>
      <c r="U77" s="50"/>
      <c r="V77" s="50"/>
      <c r="W77" s="50"/>
      <c r="X77" s="50"/>
      <c r="Y77" s="50"/>
      <c r="Z77" s="50"/>
    </row>
    <row r="78" spans="1:26" x14ac:dyDescent="0.25">
      <c r="A78" s="54" t="s">
        <v>95</v>
      </c>
      <c r="B78" s="46"/>
      <c r="C78" s="47"/>
      <c r="D78" s="122"/>
      <c r="E78" s="122"/>
      <c r="F78" s="122"/>
      <c r="G78" s="300"/>
      <c r="H78" s="122"/>
      <c r="I78" s="122"/>
      <c r="J78" s="122"/>
      <c r="K78" s="122"/>
      <c r="L78" s="47">
        <f t="shared" si="12"/>
        <v>0</v>
      </c>
      <c r="M78" s="97"/>
      <c r="N78" s="14"/>
      <c r="O78" s="14"/>
      <c r="Q78" s="14"/>
      <c r="S78" s="50"/>
      <c r="T78" s="50"/>
      <c r="U78" s="50"/>
      <c r="V78" s="50"/>
      <c r="W78" s="50"/>
      <c r="X78" s="50"/>
      <c r="Y78" s="50"/>
      <c r="Z78" s="50"/>
    </row>
    <row r="79" spans="1:26" x14ac:dyDescent="0.25">
      <c r="A79" s="54" t="s">
        <v>96</v>
      </c>
      <c r="B79" s="46"/>
      <c r="C79" s="47"/>
      <c r="D79" s="122"/>
      <c r="E79" s="122"/>
      <c r="F79" s="122"/>
      <c r="G79" s="300"/>
      <c r="H79" s="122"/>
      <c r="I79" s="122"/>
      <c r="J79" s="122"/>
      <c r="K79" s="122"/>
      <c r="L79" s="47">
        <f t="shared" si="12"/>
        <v>0</v>
      </c>
      <c r="M79" s="97"/>
      <c r="N79" s="14"/>
      <c r="O79" s="14"/>
      <c r="Q79" s="14"/>
      <c r="S79" s="50"/>
      <c r="T79" s="50"/>
      <c r="U79" s="50"/>
      <c r="V79" s="50"/>
      <c r="W79" s="50"/>
      <c r="X79" s="50"/>
      <c r="Y79" s="50"/>
      <c r="Z79" s="50"/>
    </row>
    <row r="80" spans="1:26" ht="15.75" thickBot="1" x14ac:dyDescent="0.3">
      <c r="A80" s="45">
        <v>3900</v>
      </c>
      <c r="B80" s="46"/>
      <c r="C80" s="47"/>
      <c r="D80" s="122"/>
      <c r="E80" s="122"/>
      <c r="F80" s="122"/>
      <c r="G80" s="300"/>
      <c r="H80" s="122"/>
      <c r="I80" s="122"/>
      <c r="J80" s="122"/>
      <c r="K80" s="122"/>
      <c r="L80" s="47">
        <f t="shared" si="12"/>
        <v>0</v>
      </c>
      <c r="M80" s="97"/>
      <c r="N80" s="14"/>
      <c r="O80" s="14"/>
      <c r="Q80" s="14"/>
      <c r="S80" s="50"/>
      <c r="T80" s="50"/>
      <c r="U80" s="50"/>
      <c r="V80" s="50"/>
      <c r="W80" s="50"/>
      <c r="X80" s="50"/>
      <c r="Y80" s="50"/>
      <c r="Z80" s="50"/>
    </row>
    <row r="81" spans="1:26" ht="15.75" thickBot="1" x14ac:dyDescent="0.3">
      <c r="A81" s="104">
        <v>3000</v>
      </c>
      <c r="B81" s="105" t="s">
        <v>60</v>
      </c>
      <c r="C81" s="106">
        <f>'CEA (part I)'!J27-'CEA (part I)'!F27-'CEA (part I)'!H27</f>
        <v>0</v>
      </c>
      <c r="D81" s="106"/>
      <c r="E81" s="106"/>
      <c r="F81" s="106"/>
      <c r="G81" s="107"/>
      <c r="H81" s="106"/>
      <c r="I81" s="106"/>
      <c r="J81" s="106"/>
      <c r="K81" s="106"/>
      <c r="L81" s="106">
        <f>SUM(L72:L80)</f>
        <v>0</v>
      </c>
      <c r="M81" s="97">
        <f>L81-C81</f>
        <v>0</v>
      </c>
      <c r="N81" s="14"/>
      <c r="O81" s="14"/>
      <c r="Q81" s="14"/>
    </row>
    <row r="82" spans="1:26" x14ac:dyDescent="0.25">
      <c r="C82" s="59">
        <f t="shared" ref="C82:F82" si="13">SUM(C61:C81)</f>
        <v>0</v>
      </c>
      <c r="D82" s="59">
        <f t="shared" si="13"/>
        <v>0</v>
      </c>
      <c r="E82" s="59">
        <f t="shared" si="13"/>
        <v>0</v>
      </c>
      <c r="F82" s="59">
        <f t="shared" si="13"/>
        <v>0</v>
      </c>
      <c r="G82" s="59">
        <f>SUM(G61:G81)</f>
        <v>0</v>
      </c>
      <c r="H82" s="59">
        <f t="shared" ref="H82:K82" si="14">SUM(H61:H81)</f>
        <v>0</v>
      </c>
      <c r="I82" s="59">
        <f t="shared" si="14"/>
        <v>0</v>
      </c>
      <c r="J82" s="59">
        <f t="shared" si="14"/>
        <v>0</v>
      </c>
      <c r="K82" s="59">
        <f t="shared" si="14"/>
        <v>0</v>
      </c>
      <c r="L82" s="59">
        <f>L65+L71+L81</f>
        <v>0</v>
      </c>
      <c r="M82" s="124">
        <f>L82-C82</f>
        <v>0</v>
      </c>
      <c r="N82" s="14"/>
      <c r="O82" s="14"/>
      <c r="Q82" s="14"/>
      <c r="S82" s="50"/>
      <c r="T82" s="50"/>
      <c r="U82" s="50"/>
      <c r="V82" s="50"/>
      <c r="W82" s="50"/>
      <c r="X82" s="50"/>
      <c r="Z82" s="50"/>
    </row>
    <row r="83" spans="1:26" x14ac:dyDescent="0.25">
      <c r="C83" s="125" t="s">
        <v>101</v>
      </c>
      <c r="D83" s="113">
        <f>D61+D66+SUM(D72:D77)+D79+D80</f>
        <v>0</v>
      </c>
      <c r="S83" s="50"/>
      <c r="T83" s="50"/>
      <c r="U83" s="50"/>
      <c r="V83" s="50"/>
      <c r="W83" s="50"/>
      <c r="X83" s="50"/>
      <c r="Z83" s="50"/>
    </row>
    <row r="84" spans="1:26" x14ac:dyDescent="0.25">
      <c r="D84" s="128"/>
      <c r="S84" s="50"/>
      <c r="T84" s="50"/>
      <c r="U84" s="50"/>
      <c r="V84" s="50"/>
      <c r="W84" s="50"/>
      <c r="X84" s="50"/>
      <c r="Z84" s="50"/>
    </row>
    <row r="85" spans="1:26" s="90" customFormat="1" x14ac:dyDescent="0.25">
      <c r="A85" s="116"/>
      <c r="B85" s="117"/>
      <c r="C85" s="375" t="s">
        <v>102</v>
      </c>
      <c r="D85" s="117">
        <v>1000</v>
      </c>
      <c r="E85" s="118">
        <v>2000</v>
      </c>
      <c r="F85" s="118">
        <v>3000</v>
      </c>
      <c r="G85" s="117">
        <v>4000</v>
      </c>
      <c r="H85" s="66">
        <v>5000</v>
      </c>
      <c r="I85" s="66">
        <v>6000</v>
      </c>
      <c r="J85" s="66">
        <v>7000</v>
      </c>
      <c r="K85" s="66">
        <v>8000</v>
      </c>
      <c r="L85" s="26" t="s">
        <v>86</v>
      </c>
      <c r="M85" s="94"/>
    </row>
    <row r="86" spans="1:26" s="90" customFormat="1" ht="47.25" customHeight="1" x14ac:dyDescent="0.25">
      <c r="A86" s="119"/>
      <c r="B86" s="120"/>
      <c r="C86" s="376"/>
      <c r="D86" s="93" t="s">
        <v>87</v>
      </c>
      <c r="E86" s="92" t="s">
        <v>88</v>
      </c>
      <c r="F86" s="92" t="s">
        <v>89</v>
      </c>
      <c r="G86" s="93" t="s">
        <v>90</v>
      </c>
      <c r="H86" s="92" t="s">
        <v>91</v>
      </c>
      <c r="I86" s="92" t="s">
        <v>92</v>
      </c>
      <c r="J86" s="92" t="s">
        <v>93</v>
      </c>
      <c r="K86" s="92" t="s">
        <v>94</v>
      </c>
      <c r="L86" s="121"/>
      <c r="M86" s="94"/>
    </row>
    <row r="87" spans="1:26" x14ac:dyDescent="0.25">
      <c r="A87" s="98">
        <v>1100</v>
      </c>
      <c r="B87" s="108"/>
      <c r="C87" s="47"/>
      <c r="D87" s="95"/>
      <c r="E87" s="122"/>
      <c r="F87" s="123"/>
      <c r="G87" s="303"/>
      <c r="H87" s="122"/>
      <c r="I87" s="122"/>
      <c r="J87" s="122"/>
      <c r="K87" s="122"/>
      <c r="L87" s="47">
        <f>SUM(D87:K87)</f>
        <v>0</v>
      </c>
      <c r="M87" s="97"/>
      <c r="N87" s="14"/>
      <c r="O87" s="14"/>
      <c r="Q87" s="14"/>
    </row>
    <row r="88" spans="1:26" x14ac:dyDescent="0.25">
      <c r="A88" s="98">
        <v>1200</v>
      </c>
      <c r="B88" s="99"/>
      <c r="C88" s="100"/>
      <c r="D88" s="305"/>
      <c r="E88" s="123"/>
      <c r="F88" s="123"/>
      <c r="G88" s="300"/>
      <c r="H88" s="122"/>
      <c r="I88" s="122"/>
      <c r="J88" s="122"/>
      <c r="K88" s="122"/>
      <c r="L88" s="47">
        <f t="shared" ref="L88:L90" si="15">SUM(D88:K88)</f>
        <v>0</v>
      </c>
      <c r="M88" s="97"/>
      <c r="N88" s="14"/>
      <c r="O88" s="14"/>
      <c r="Q88" s="14"/>
    </row>
    <row r="89" spans="1:26" x14ac:dyDescent="0.25">
      <c r="A89" s="98">
        <v>1300</v>
      </c>
      <c r="B89" s="99"/>
      <c r="C89" s="100"/>
      <c r="D89" s="305"/>
      <c r="E89" s="123"/>
      <c r="F89" s="123"/>
      <c r="G89" s="300"/>
      <c r="H89" s="122"/>
      <c r="I89" s="122"/>
      <c r="J89" s="122"/>
      <c r="K89" s="122"/>
      <c r="L89" s="47">
        <f t="shared" si="15"/>
        <v>0</v>
      </c>
      <c r="M89" s="97"/>
      <c r="N89" s="14"/>
      <c r="O89" s="14"/>
      <c r="Q89" s="14"/>
    </row>
    <row r="90" spans="1:26" ht="15.75" thickBot="1" x14ac:dyDescent="0.3">
      <c r="A90" s="101">
        <v>1900</v>
      </c>
      <c r="B90" s="102"/>
      <c r="C90" s="103"/>
      <c r="D90" s="306"/>
      <c r="E90" s="304"/>
      <c r="F90" s="304"/>
      <c r="G90" s="301"/>
      <c r="H90" s="298"/>
      <c r="I90" s="298"/>
      <c r="J90" s="298"/>
      <c r="K90" s="298"/>
      <c r="L90" s="52">
        <f t="shared" si="15"/>
        <v>0</v>
      </c>
      <c r="M90" s="97"/>
      <c r="N90" s="14"/>
      <c r="O90" s="14"/>
      <c r="Q90" s="14"/>
    </row>
    <row r="91" spans="1:26" ht="15.75" thickBot="1" x14ac:dyDescent="0.3">
      <c r="A91" s="104">
        <v>1000</v>
      </c>
      <c r="B91" s="105" t="s">
        <v>58</v>
      </c>
      <c r="C91" s="106">
        <f>'CEA (part I)'!L25</f>
        <v>0</v>
      </c>
      <c r="D91" s="106"/>
      <c r="E91" s="106"/>
      <c r="F91" s="106"/>
      <c r="G91" s="107"/>
      <c r="H91" s="106"/>
      <c r="I91" s="106"/>
      <c r="J91" s="106"/>
      <c r="K91" s="106"/>
      <c r="L91" s="106">
        <f>SUM(L87:L90)</f>
        <v>0</v>
      </c>
      <c r="M91" s="97">
        <f>L91-C91</f>
        <v>0</v>
      </c>
      <c r="N91" s="14"/>
      <c r="O91" s="14"/>
      <c r="Q91" s="14"/>
    </row>
    <row r="92" spans="1:26" x14ac:dyDescent="0.25">
      <c r="A92" s="98">
        <v>2100</v>
      </c>
      <c r="B92" s="108"/>
      <c r="C92" s="96"/>
      <c r="D92" s="109"/>
      <c r="E92" s="123"/>
      <c r="F92" s="123"/>
      <c r="G92" s="305"/>
      <c r="H92" s="123"/>
      <c r="I92" s="123"/>
      <c r="J92" s="123"/>
      <c r="K92" s="123"/>
      <c r="L92" s="96">
        <f>SUM(D92:K92)</f>
        <v>0</v>
      </c>
      <c r="M92" s="97"/>
      <c r="N92" s="14"/>
      <c r="O92" s="14"/>
      <c r="Q92" s="14"/>
    </row>
    <row r="93" spans="1:26" x14ac:dyDescent="0.25">
      <c r="A93" s="45">
        <v>2200</v>
      </c>
      <c r="B93" s="46"/>
      <c r="C93" s="47"/>
      <c r="D93" s="122"/>
      <c r="E93" s="122"/>
      <c r="F93" s="122"/>
      <c r="G93" s="300"/>
      <c r="H93" s="122"/>
      <c r="I93" s="122"/>
      <c r="J93" s="122"/>
      <c r="K93" s="122"/>
      <c r="L93" s="47">
        <f t="shared" ref="L93:L96" si="16">SUM(D93:K93)</f>
        <v>0</v>
      </c>
      <c r="M93" s="97"/>
      <c r="N93" s="14"/>
      <c r="O93" s="14"/>
      <c r="Q93" s="14"/>
    </row>
    <row r="94" spans="1:26" x14ac:dyDescent="0.25">
      <c r="A94" s="45">
        <v>2300</v>
      </c>
      <c r="B94" s="46"/>
      <c r="C94" s="47"/>
      <c r="D94" s="122"/>
      <c r="E94" s="307"/>
      <c r="F94" s="122"/>
      <c r="G94" s="300"/>
      <c r="H94" s="122"/>
      <c r="I94" s="122"/>
      <c r="J94" s="122"/>
      <c r="K94" s="122"/>
      <c r="L94" s="47">
        <f t="shared" si="16"/>
        <v>0</v>
      </c>
      <c r="M94" s="97"/>
      <c r="N94" s="14"/>
      <c r="O94" s="14"/>
      <c r="Q94" s="14"/>
    </row>
    <row r="95" spans="1:26" x14ac:dyDescent="0.25">
      <c r="A95" s="45">
        <v>2400</v>
      </c>
      <c r="B95" s="46"/>
      <c r="C95" s="47"/>
      <c r="D95" s="122"/>
      <c r="E95" s="122"/>
      <c r="F95" s="122"/>
      <c r="G95" s="300"/>
      <c r="H95" s="122"/>
      <c r="I95" s="122"/>
      <c r="J95" s="122"/>
      <c r="K95" s="122"/>
      <c r="L95" s="47">
        <f t="shared" si="16"/>
        <v>0</v>
      </c>
      <c r="M95" s="97"/>
      <c r="N95" s="14"/>
      <c r="O95" s="14"/>
      <c r="Q95" s="14"/>
    </row>
    <row r="96" spans="1:26" ht="15.75" thickBot="1" x14ac:dyDescent="0.3">
      <c r="A96" s="45">
        <v>2900</v>
      </c>
      <c r="B96" s="46"/>
      <c r="C96" s="47"/>
      <c r="D96" s="122"/>
      <c r="E96" s="122"/>
      <c r="F96" s="122"/>
      <c r="G96" s="300"/>
      <c r="H96" s="122"/>
      <c r="I96" s="122"/>
      <c r="J96" s="122"/>
      <c r="K96" s="122"/>
      <c r="L96" s="47">
        <f t="shared" si="16"/>
        <v>0</v>
      </c>
      <c r="M96" s="97"/>
      <c r="N96" s="14"/>
      <c r="O96" s="14"/>
      <c r="Q96" s="14"/>
    </row>
    <row r="97" spans="1:26" ht="15.75" thickBot="1" x14ac:dyDescent="0.3">
      <c r="A97" s="104">
        <v>2000</v>
      </c>
      <c r="B97" s="105" t="s">
        <v>59</v>
      </c>
      <c r="C97" s="106">
        <f>'CEA (part I)'!L26</f>
        <v>0</v>
      </c>
      <c r="D97" s="106"/>
      <c r="E97" s="106"/>
      <c r="F97" s="106"/>
      <c r="G97" s="107"/>
      <c r="H97" s="106"/>
      <c r="I97" s="106"/>
      <c r="J97" s="106"/>
      <c r="K97" s="106"/>
      <c r="L97" s="106">
        <f>SUM(L92:L96)</f>
        <v>0</v>
      </c>
      <c r="M97" s="97">
        <f>L97-C97</f>
        <v>0</v>
      </c>
      <c r="N97" s="14"/>
      <c r="O97" s="14"/>
      <c r="Q97" s="14"/>
    </row>
    <row r="98" spans="1:26" x14ac:dyDescent="0.25">
      <c r="A98" s="45">
        <v>3100</v>
      </c>
      <c r="B98" s="46"/>
      <c r="C98" s="47"/>
      <c r="D98" s="95"/>
      <c r="E98" s="122"/>
      <c r="F98" s="122"/>
      <c r="G98" s="300"/>
      <c r="H98" s="122"/>
      <c r="I98" s="122"/>
      <c r="J98" s="122"/>
      <c r="K98" s="122"/>
      <c r="L98" s="47">
        <f>SUM(D98:K98)</f>
        <v>0</v>
      </c>
      <c r="M98" s="97"/>
      <c r="N98" s="14"/>
      <c r="O98" s="14"/>
      <c r="Q98" s="14"/>
      <c r="S98" s="50"/>
      <c r="T98" s="50"/>
      <c r="U98" s="50"/>
      <c r="V98" s="50"/>
      <c r="W98" s="50"/>
      <c r="X98" s="50"/>
      <c r="Y98" s="50"/>
      <c r="Z98" s="50"/>
    </row>
    <row r="99" spans="1:26" x14ac:dyDescent="0.25">
      <c r="A99" s="45">
        <v>3200</v>
      </c>
      <c r="B99" s="46"/>
      <c r="C99" s="47"/>
      <c r="D99" s="95"/>
      <c r="E99" s="122"/>
      <c r="F99" s="122"/>
      <c r="G99" s="300"/>
      <c r="H99" s="122"/>
      <c r="I99" s="122"/>
      <c r="J99" s="122"/>
      <c r="K99" s="122"/>
      <c r="L99" s="47">
        <f t="shared" ref="L99:L106" si="17">SUM(D99:K99)</f>
        <v>0</v>
      </c>
      <c r="M99" s="97"/>
      <c r="N99" s="14"/>
      <c r="O99" s="14"/>
      <c r="Q99" s="14"/>
      <c r="S99" s="50"/>
      <c r="T99" s="50"/>
      <c r="U99" s="50"/>
      <c r="V99" s="50"/>
      <c r="W99" s="50"/>
      <c r="X99" s="50"/>
      <c r="Y99" s="50"/>
      <c r="Z99" s="50"/>
    </row>
    <row r="100" spans="1:26" x14ac:dyDescent="0.25">
      <c r="A100" s="45">
        <v>3300</v>
      </c>
      <c r="B100" s="46"/>
      <c r="C100" s="47"/>
      <c r="D100" s="95"/>
      <c r="E100" s="122"/>
      <c r="F100" s="122"/>
      <c r="G100" s="300"/>
      <c r="H100" s="122"/>
      <c r="I100" s="122"/>
      <c r="J100" s="122"/>
      <c r="K100" s="122"/>
      <c r="L100" s="47">
        <f t="shared" si="17"/>
        <v>0</v>
      </c>
      <c r="M100" s="97"/>
      <c r="N100" s="14"/>
      <c r="O100" s="14"/>
      <c r="Q100" s="14"/>
      <c r="S100" s="50"/>
      <c r="T100" s="50"/>
      <c r="U100" s="50"/>
      <c r="V100" s="50"/>
      <c r="W100" s="50"/>
      <c r="X100" s="50"/>
      <c r="Y100" s="50"/>
      <c r="Z100" s="50"/>
    </row>
    <row r="101" spans="1:26" x14ac:dyDescent="0.25">
      <c r="A101" s="45">
        <v>3400</v>
      </c>
      <c r="B101" s="46"/>
      <c r="C101" s="47"/>
      <c r="D101" s="95"/>
      <c r="E101" s="122"/>
      <c r="F101" s="122"/>
      <c r="G101" s="300"/>
      <c r="H101" s="122"/>
      <c r="I101" s="122"/>
      <c r="J101" s="122"/>
      <c r="K101" s="122"/>
      <c r="L101" s="47">
        <f t="shared" si="17"/>
        <v>0</v>
      </c>
      <c r="M101" s="97"/>
      <c r="N101" s="14"/>
      <c r="O101" s="14"/>
      <c r="Q101" s="14"/>
      <c r="S101" s="50"/>
      <c r="T101" s="50"/>
      <c r="U101" s="50"/>
      <c r="V101" s="50"/>
      <c r="W101" s="50"/>
      <c r="X101" s="50"/>
      <c r="Y101" s="50"/>
      <c r="Z101" s="50"/>
    </row>
    <row r="102" spans="1:26" x14ac:dyDescent="0.25">
      <c r="A102" s="45">
        <v>3500</v>
      </c>
      <c r="B102" s="46"/>
      <c r="C102" s="47"/>
      <c r="D102" s="95"/>
      <c r="E102" s="122"/>
      <c r="F102" s="122"/>
      <c r="G102" s="300"/>
      <c r="H102" s="122"/>
      <c r="I102" s="122"/>
      <c r="J102" s="122"/>
      <c r="K102" s="122"/>
      <c r="L102" s="47">
        <f t="shared" si="17"/>
        <v>0</v>
      </c>
      <c r="M102" s="97"/>
      <c r="N102" s="14"/>
      <c r="O102" s="14"/>
      <c r="Q102" s="14"/>
      <c r="S102" s="50"/>
      <c r="T102" s="50"/>
      <c r="U102" s="50"/>
      <c r="V102" s="50"/>
      <c r="W102" s="50"/>
      <c r="X102" s="50"/>
      <c r="Y102" s="50"/>
      <c r="Z102" s="50"/>
    </row>
    <row r="103" spans="1:26" x14ac:dyDescent="0.25">
      <c r="A103" s="45">
        <v>3600</v>
      </c>
      <c r="B103" s="46"/>
      <c r="C103" s="47"/>
      <c r="D103" s="95"/>
      <c r="E103" s="122"/>
      <c r="F103" s="122"/>
      <c r="G103" s="300"/>
      <c r="H103" s="122"/>
      <c r="I103" s="122"/>
      <c r="J103" s="122"/>
      <c r="K103" s="122"/>
      <c r="L103" s="47">
        <f t="shared" si="17"/>
        <v>0</v>
      </c>
      <c r="M103" s="97"/>
      <c r="N103" s="14"/>
      <c r="O103" s="14"/>
      <c r="Q103" s="14"/>
      <c r="S103" s="50"/>
      <c r="T103" s="50"/>
      <c r="U103" s="50"/>
      <c r="V103" s="50"/>
      <c r="W103" s="50"/>
      <c r="X103" s="50"/>
      <c r="Y103" s="50"/>
      <c r="Z103" s="50"/>
    </row>
    <row r="104" spans="1:26" x14ac:dyDescent="0.25">
      <c r="A104" s="54" t="s">
        <v>95</v>
      </c>
      <c r="B104" s="46"/>
      <c r="C104" s="47"/>
      <c r="D104" s="122"/>
      <c r="E104" s="122"/>
      <c r="F104" s="122"/>
      <c r="G104" s="300"/>
      <c r="H104" s="122"/>
      <c r="I104" s="122"/>
      <c r="J104" s="122"/>
      <c r="K104" s="122"/>
      <c r="L104" s="47">
        <f t="shared" si="17"/>
        <v>0</v>
      </c>
      <c r="M104" s="97"/>
      <c r="N104" s="14"/>
      <c r="O104" s="14"/>
      <c r="Q104" s="14"/>
      <c r="S104" s="50"/>
      <c r="T104" s="50"/>
      <c r="U104" s="50"/>
      <c r="V104" s="50"/>
      <c r="W104" s="50"/>
      <c r="X104" s="50"/>
      <c r="Y104" s="50"/>
      <c r="Z104" s="50"/>
    </row>
    <row r="105" spans="1:26" x14ac:dyDescent="0.25">
      <c r="A105" s="54" t="s">
        <v>96</v>
      </c>
      <c r="B105" s="46"/>
      <c r="C105" s="47"/>
      <c r="D105" s="122"/>
      <c r="E105" s="122"/>
      <c r="F105" s="122"/>
      <c r="G105" s="300"/>
      <c r="H105" s="122"/>
      <c r="I105" s="122"/>
      <c r="J105" s="122"/>
      <c r="K105" s="122"/>
      <c r="L105" s="47">
        <f t="shared" si="17"/>
        <v>0</v>
      </c>
      <c r="M105" s="97"/>
      <c r="N105" s="14"/>
      <c r="O105" s="14"/>
      <c r="Q105" s="14"/>
      <c r="S105" s="50"/>
      <c r="T105" s="50"/>
      <c r="U105" s="50"/>
      <c r="V105" s="50"/>
      <c r="W105" s="50"/>
      <c r="X105" s="50"/>
      <c r="Y105" s="50"/>
      <c r="Z105" s="50"/>
    </row>
    <row r="106" spans="1:26" ht="15.75" thickBot="1" x14ac:dyDescent="0.3">
      <c r="A106" s="45">
        <v>3900</v>
      </c>
      <c r="B106" s="46"/>
      <c r="C106" s="47"/>
      <c r="D106" s="122"/>
      <c r="E106" s="122"/>
      <c r="F106" s="122"/>
      <c r="G106" s="300"/>
      <c r="H106" s="122"/>
      <c r="I106" s="122"/>
      <c r="J106" s="122"/>
      <c r="K106" s="122"/>
      <c r="L106" s="47">
        <f t="shared" si="17"/>
        <v>0</v>
      </c>
      <c r="M106" s="97"/>
      <c r="N106" s="14"/>
      <c r="O106" s="14"/>
      <c r="Q106" s="14"/>
      <c r="S106" s="50"/>
      <c r="T106" s="50"/>
      <c r="U106" s="50"/>
      <c r="V106" s="50"/>
      <c r="W106" s="50"/>
      <c r="X106" s="50"/>
      <c r="Y106" s="50"/>
      <c r="Z106" s="50"/>
    </row>
    <row r="107" spans="1:26" ht="15.75" thickBot="1" x14ac:dyDescent="0.3">
      <c r="A107" s="104">
        <v>3000</v>
      </c>
      <c r="B107" s="105" t="s">
        <v>60</v>
      </c>
      <c r="C107" s="106">
        <f>'CEA (part I)'!L27</f>
        <v>0</v>
      </c>
      <c r="D107" s="106"/>
      <c r="E107" s="106"/>
      <c r="F107" s="106"/>
      <c r="G107" s="107"/>
      <c r="H107" s="106"/>
      <c r="I107" s="106"/>
      <c r="J107" s="106"/>
      <c r="K107" s="106"/>
      <c r="L107" s="106">
        <f>SUM(L98:L106)</f>
        <v>0</v>
      </c>
      <c r="M107" s="97">
        <f>L107-C107</f>
        <v>0</v>
      </c>
      <c r="N107" s="14"/>
      <c r="O107" s="14"/>
      <c r="Q107" s="14"/>
    </row>
    <row r="108" spans="1:26" x14ac:dyDescent="0.25">
      <c r="C108" s="59">
        <f t="shared" ref="C108:F108" si="18">SUM(C87:C107)</f>
        <v>0</v>
      </c>
      <c r="D108" s="59">
        <f t="shared" si="18"/>
        <v>0</v>
      </c>
      <c r="E108" s="59">
        <f t="shared" si="18"/>
        <v>0</v>
      </c>
      <c r="F108" s="59">
        <f t="shared" si="18"/>
        <v>0</v>
      </c>
      <c r="G108" s="59">
        <f>SUM(G87:G107)</f>
        <v>0</v>
      </c>
      <c r="H108" s="59">
        <f t="shared" ref="H108:K108" si="19">SUM(H87:H107)</f>
        <v>0</v>
      </c>
      <c r="I108" s="59">
        <f t="shared" si="19"/>
        <v>0</v>
      </c>
      <c r="J108" s="59">
        <f t="shared" si="19"/>
        <v>0</v>
      </c>
      <c r="K108" s="59">
        <f t="shared" si="19"/>
        <v>0</v>
      </c>
      <c r="L108" s="59">
        <f>L91+L97+L107</f>
        <v>0</v>
      </c>
      <c r="M108" s="124">
        <f>L108-C108</f>
        <v>0</v>
      </c>
      <c r="N108" s="14"/>
      <c r="O108" s="14"/>
      <c r="Q108" s="14"/>
      <c r="S108" s="50"/>
      <c r="T108" s="50"/>
      <c r="U108" s="50"/>
      <c r="V108" s="50"/>
      <c r="W108" s="50"/>
      <c r="X108" s="50"/>
      <c r="Z108" s="50"/>
    </row>
    <row r="109" spans="1:26" x14ac:dyDescent="0.25">
      <c r="C109" s="125" t="s">
        <v>103</v>
      </c>
      <c r="D109" s="113">
        <f>D87+D92+SUM(D98:D103)+D105+D106</f>
        <v>0</v>
      </c>
      <c r="S109" s="50"/>
      <c r="T109" s="50"/>
      <c r="U109" s="50"/>
      <c r="V109" s="50"/>
      <c r="W109" s="50"/>
      <c r="X109" s="50"/>
      <c r="Z109" s="50"/>
    </row>
    <row r="111" spans="1:26" x14ac:dyDescent="0.25">
      <c r="B111" s="133" t="s">
        <v>97</v>
      </c>
      <c r="C111" s="134"/>
      <c r="D111" s="135">
        <f>D31</f>
        <v>0</v>
      </c>
    </row>
    <row r="112" spans="1:26" x14ac:dyDescent="0.25">
      <c r="B112" s="133" t="s">
        <v>104</v>
      </c>
      <c r="C112" s="134"/>
      <c r="D112" s="135">
        <f>D57</f>
        <v>0</v>
      </c>
    </row>
    <row r="113" spans="2:4" x14ac:dyDescent="0.25">
      <c r="B113" s="133" t="s">
        <v>105</v>
      </c>
      <c r="C113" s="134"/>
      <c r="D113" s="135">
        <f>D83</f>
        <v>0</v>
      </c>
    </row>
    <row r="114" spans="2:4" x14ac:dyDescent="0.25">
      <c r="B114" s="133" t="s">
        <v>106</v>
      </c>
      <c r="C114" s="134"/>
      <c r="D114" s="135">
        <f>D109</f>
        <v>0</v>
      </c>
    </row>
    <row r="115" spans="2:4" x14ac:dyDescent="0.25">
      <c r="B115" s="112" t="s">
        <v>107</v>
      </c>
      <c r="C115" s="134"/>
      <c r="D115" s="136">
        <f>D111-SUM(D112:D114)</f>
        <v>0</v>
      </c>
    </row>
  </sheetData>
  <mergeCells count="9">
    <mergeCell ref="C59:C60"/>
    <mergeCell ref="C85:C86"/>
    <mergeCell ref="F3:G3"/>
    <mergeCell ref="D4:I4"/>
    <mergeCell ref="A1:F1"/>
    <mergeCell ref="A2:F2"/>
    <mergeCell ref="G2:J2"/>
    <mergeCell ref="C7:C8"/>
    <mergeCell ref="C33:C34"/>
  </mergeCells>
  <conditionalFormatting sqref="M5">
    <cfRule type="containsText" dxfId="4" priority="2" operator="containsText" text="met">
      <formula>NOT(ISERROR(SEARCH("met",M5)))</formula>
    </cfRule>
  </conditionalFormatting>
  <conditionalFormatting sqref="L5:M5">
    <cfRule type="expression" dxfId="3" priority="3">
      <formula>#REF!="Not Met"</formula>
    </cfRule>
  </conditionalFormatting>
  <dataValidations count="2">
    <dataValidation type="list" allowBlank="1" showInputMessage="1" showErrorMessage="1" error="Please select fiscal year" prompt="Select fiscal year from drop down list" sqref="A2:F2">
      <formula1>"(Select Fiscal Year), 2015-16, 2016-17, 2017-18, 2018-19, 2019-20"</formula1>
    </dataValidation>
    <dataValidation type="list" allowBlank="1" showInputMessage="1" showErrorMessage="1" error="Please select reporting period" prompt="Select reporting period from drop down list" sqref="G2">
      <formula1>"(Select Period), Adopted Budget, 1st Interim, 2nd Interim, Unaudited Actuals"</formula1>
    </dataValidation>
  </dataValidations>
  <printOptions horizontalCentered="1"/>
  <pageMargins left="0" right="0" top="0" bottom="0" header="0" footer="0"/>
  <pageSetup scale="75" fitToHeight="4" orientation="landscape" horizontalDpi="1200" verticalDpi="1200" r:id="rId1"/>
  <rowBreaks count="3" manualBreakCount="3">
    <brk id="31" max="12" man="1"/>
    <brk id="57" max="12" man="1"/>
    <brk id="8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46"/>
  <sheetViews>
    <sheetView zoomScaleNormal="100" workbookViewId="0">
      <pane ySplit="5" topLeftCell="A6" activePane="bottomLeft" state="frozen"/>
      <selection activeCell="C13" sqref="C13"/>
      <selection pane="bottomLeft" activeCell="P26" sqref="P26:W28"/>
    </sheetView>
  </sheetViews>
  <sheetFormatPr defaultRowHeight="15" x14ac:dyDescent="0.25"/>
  <cols>
    <col min="1" max="1" width="7.5703125" style="14" customWidth="1"/>
    <col min="2" max="2" width="3" style="14" customWidth="1"/>
    <col min="3" max="3" width="19.42578125" style="14" customWidth="1"/>
    <col min="4" max="4" width="14.5703125" style="61" customWidth="1"/>
    <col min="5" max="5" width="3.7109375" style="146" customWidth="1"/>
    <col min="6" max="6" width="13.140625" style="61" customWidth="1"/>
    <col min="7" max="7" width="3.7109375" style="146" customWidth="1"/>
    <col min="8" max="8" width="16.5703125" style="63" customWidth="1"/>
    <col min="9" max="9" width="3.7109375" style="64" customWidth="1"/>
    <col min="10" max="10" width="14.140625" style="63" customWidth="1"/>
    <col min="11" max="11" width="15.140625" style="63" bestFit="1" customWidth="1"/>
    <col min="12" max="12" width="3.7109375" style="64" customWidth="1"/>
    <col min="13" max="13" width="15.42578125" style="14" customWidth="1"/>
    <col min="14" max="14" width="3.7109375" style="65" customWidth="1"/>
    <col min="15" max="15" width="2.7109375" style="14" customWidth="1"/>
    <col min="16" max="16" width="14.28515625" style="14" bestFit="1" customWidth="1"/>
    <col min="17" max="17" width="15" style="14" customWidth="1"/>
    <col min="18" max="18" width="1.7109375" style="14" bestFit="1" customWidth="1"/>
    <col min="19" max="16384" width="9.140625" style="14"/>
  </cols>
  <sheetData>
    <row r="1" spans="1:23" s="274" customFormat="1" ht="18.75" customHeight="1" x14ac:dyDescent="0.3">
      <c r="A1" s="321" t="str">
        <f>'CEA (part I)'!A1:F1</f>
        <v>Enter District Name</v>
      </c>
      <c r="B1" s="321"/>
      <c r="C1" s="321"/>
      <c r="D1" s="321"/>
      <c r="E1" s="321"/>
      <c r="F1" s="321"/>
      <c r="G1" s="322" t="str">
        <f>'CEA (part I)'!G1</f>
        <v>(Select type)</v>
      </c>
      <c r="H1" s="322"/>
      <c r="I1" s="273" t="s">
        <v>228</v>
      </c>
      <c r="J1" s="273"/>
      <c r="K1" s="273"/>
      <c r="L1" s="273"/>
      <c r="M1" s="273"/>
    </row>
    <row r="2" spans="1:23" s="274" customFormat="1" ht="18.75" customHeight="1" x14ac:dyDescent="0.3">
      <c r="A2" s="321" t="str">
        <f>'CEA (part I)'!A2:F2</f>
        <v>(Select Fiscal Year)</v>
      </c>
      <c r="B2" s="321"/>
      <c r="C2" s="321"/>
      <c r="D2" s="321"/>
      <c r="E2" s="321"/>
      <c r="F2" s="321"/>
      <c r="G2" s="322" t="str">
        <f>'CEA (part I)'!G2:J2</f>
        <v>(Select Period)</v>
      </c>
      <c r="H2" s="322"/>
      <c r="I2" s="322"/>
      <c r="J2" s="322"/>
      <c r="K2" s="273"/>
      <c r="L2" s="273"/>
      <c r="M2" s="273"/>
    </row>
    <row r="3" spans="1:23" s="274" customFormat="1" ht="18.75" customHeight="1" x14ac:dyDescent="0.3">
      <c r="A3" s="16"/>
      <c r="B3" s="273"/>
      <c r="C3" s="273"/>
      <c r="D3" s="273"/>
      <c r="E3" s="273"/>
      <c r="F3" s="273" t="s">
        <v>234</v>
      </c>
      <c r="G3" s="273"/>
      <c r="H3" s="273"/>
      <c r="I3" s="273"/>
      <c r="J3" s="273"/>
      <c r="K3" s="275"/>
      <c r="L3" s="276"/>
    </row>
    <row r="4" spans="1:23" s="274" customFormat="1" ht="18.75" customHeight="1" x14ac:dyDescent="0.3">
      <c r="A4" s="16"/>
      <c r="B4" s="273"/>
      <c r="C4" s="273"/>
      <c r="D4" s="273" t="s">
        <v>235</v>
      </c>
      <c r="E4" s="273"/>
      <c r="F4" s="273"/>
      <c r="G4" s="273"/>
      <c r="H4" s="273"/>
      <c r="I4" s="273"/>
      <c r="J4" s="273"/>
      <c r="K4" s="273"/>
      <c r="L4" s="273"/>
      <c r="M4" s="273"/>
      <c r="N4" s="273"/>
      <c r="P4" s="286"/>
    </row>
    <row r="5" spans="1:23" s="16" customFormat="1" ht="19.5" thickBot="1" x14ac:dyDescent="0.35">
      <c r="D5" s="17"/>
      <c r="E5" s="407" t="str">
        <f>IF(H5="MET","",M45)</f>
        <v/>
      </c>
      <c r="F5" s="407"/>
      <c r="G5" s="17"/>
      <c r="H5" s="19" t="str">
        <f>IF(M43&lt;0,"MET",IF(M43=0,"MET",M43))</f>
        <v>MET</v>
      </c>
      <c r="I5" s="408" t="str">
        <f>IF(H5="MET","","NOT MET")</f>
        <v/>
      </c>
      <c r="J5" s="408"/>
      <c r="K5" s="137"/>
      <c r="L5" s="20"/>
      <c r="M5" s="21"/>
    </row>
    <row r="6" spans="1:23" ht="22.5" thickTop="1" thickBot="1" x14ac:dyDescent="0.4">
      <c r="A6" s="328" t="s">
        <v>36</v>
      </c>
      <c r="B6" s="329"/>
      <c r="C6" s="329"/>
      <c r="D6" s="329"/>
      <c r="E6" s="329"/>
      <c r="F6" s="329"/>
      <c r="G6" s="329"/>
      <c r="H6" s="329"/>
      <c r="I6" s="329"/>
      <c r="J6" s="329"/>
      <c r="K6" s="329"/>
      <c r="L6" s="329"/>
      <c r="M6" s="329"/>
      <c r="N6" s="330"/>
      <c r="O6" s="22"/>
    </row>
    <row r="7" spans="1:23" s="27" customFormat="1" ht="30.75" thickTop="1" x14ac:dyDescent="0.25">
      <c r="A7" s="409"/>
      <c r="B7" s="410"/>
      <c r="C7" s="327"/>
      <c r="D7" s="415" t="s">
        <v>39</v>
      </c>
      <c r="E7" s="331" t="s">
        <v>108</v>
      </c>
      <c r="F7" s="26" t="s">
        <v>41</v>
      </c>
      <c r="G7" s="331" t="s">
        <v>108</v>
      </c>
      <c r="H7" s="26" t="s">
        <v>42</v>
      </c>
      <c r="I7" s="331" t="s">
        <v>108</v>
      </c>
      <c r="J7" s="26" t="s">
        <v>66</v>
      </c>
      <c r="K7" s="26" t="s">
        <v>68</v>
      </c>
      <c r="L7" s="331" t="s">
        <v>108</v>
      </c>
      <c r="M7" s="66" t="s">
        <v>69</v>
      </c>
      <c r="N7" s="417" t="s">
        <v>108</v>
      </c>
    </row>
    <row r="8" spans="1:23" s="33" customFormat="1" x14ac:dyDescent="0.25">
      <c r="A8" s="411"/>
      <c r="B8" s="412"/>
      <c r="C8" s="413"/>
      <c r="D8" s="416"/>
      <c r="E8" s="336"/>
      <c r="F8" s="31" t="s">
        <v>109</v>
      </c>
      <c r="G8" s="336"/>
      <c r="H8" s="32" t="s">
        <v>48</v>
      </c>
      <c r="I8" s="336"/>
      <c r="J8" s="67" t="s">
        <v>73</v>
      </c>
      <c r="K8" s="67" t="s">
        <v>73</v>
      </c>
      <c r="L8" s="336"/>
      <c r="M8" s="68" t="s">
        <v>74</v>
      </c>
      <c r="N8" s="346"/>
    </row>
    <row r="9" spans="1:23" s="44" customFormat="1" ht="12" customHeight="1" x14ac:dyDescent="0.2">
      <c r="A9" s="414"/>
      <c r="B9" s="357"/>
      <c r="C9" s="358"/>
      <c r="D9" s="43" t="s">
        <v>55</v>
      </c>
      <c r="E9" s="332"/>
      <c r="F9" s="43" t="s">
        <v>56</v>
      </c>
      <c r="G9" s="332"/>
      <c r="H9" s="43" t="s">
        <v>57</v>
      </c>
      <c r="I9" s="332"/>
      <c r="J9" s="69" t="s">
        <v>81</v>
      </c>
      <c r="K9" s="70" t="s">
        <v>82</v>
      </c>
      <c r="L9" s="332"/>
      <c r="M9" s="43" t="s">
        <v>83</v>
      </c>
      <c r="N9" s="347"/>
    </row>
    <row r="10" spans="1:23" x14ac:dyDescent="0.25">
      <c r="A10" s="418">
        <v>1000</v>
      </c>
      <c r="B10" s="419"/>
      <c r="C10" s="138" t="s">
        <v>110</v>
      </c>
      <c r="D10" s="47">
        <f>'CEA (part I)'!E11</f>
        <v>0</v>
      </c>
      <c r="E10" s="139">
        <v>301</v>
      </c>
      <c r="F10" s="47">
        <f>'CEA (part I)'!L11</f>
        <v>0</v>
      </c>
      <c r="G10" s="139">
        <v>303</v>
      </c>
      <c r="H10" s="49">
        <f>D10-F10</f>
        <v>0</v>
      </c>
      <c r="I10" s="139">
        <v>305</v>
      </c>
      <c r="J10" s="47">
        <f>'CEA (part I)'!J25</f>
        <v>0</v>
      </c>
      <c r="K10" s="73">
        <f>'CEA (part I)'!L25</f>
        <v>0</v>
      </c>
      <c r="L10" s="139">
        <v>307</v>
      </c>
      <c r="M10" s="74">
        <f>IF(K10=0,H10-J10,H10-K10)</f>
        <v>0</v>
      </c>
      <c r="N10" s="140">
        <v>309</v>
      </c>
    </row>
    <row r="11" spans="1:23" x14ac:dyDescent="0.25">
      <c r="A11" s="418">
        <v>2000</v>
      </c>
      <c r="B11" s="419"/>
      <c r="C11" s="138" t="s">
        <v>111</v>
      </c>
      <c r="D11" s="47">
        <f>'CEA (part I)'!E12</f>
        <v>0</v>
      </c>
      <c r="E11" s="139">
        <v>311</v>
      </c>
      <c r="F11" s="47">
        <f>'CEA (part I)'!L12</f>
        <v>0</v>
      </c>
      <c r="G11" s="139">
        <v>313</v>
      </c>
      <c r="H11" s="49">
        <f t="shared" ref="H11:H14" si="0">D11-F11</f>
        <v>0</v>
      </c>
      <c r="I11" s="139">
        <v>315</v>
      </c>
      <c r="J11" s="47">
        <f>'CEA (part I)'!J26</f>
        <v>0</v>
      </c>
      <c r="K11" s="73">
        <f>'CEA (part I)'!L26</f>
        <v>0</v>
      </c>
      <c r="L11" s="139">
        <v>317</v>
      </c>
      <c r="M11" s="74">
        <f>IF(K11=0,H11-J11,H11-K11)</f>
        <v>0</v>
      </c>
      <c r="N11" s="140">
        <v>319</v>
      </c>
      <c r="P11" s="50" t="s">
        <v>112</v>
      </c>
      <c r="Q11" s="50" t="s">
        <v>113</v>
      </c>
      <c r="R11" s="50"/>
      <c r="S11" s="50"/>
      <c r="T11" s="50"/>
      <c r="U11" s="50"/>
      <c r="V11" s="50"/>
      <c r="W11" s="50"/>
    </row>
    <row r="12" spans="1:23" x14ac:dyDescent="0.25">
      <c r="A12" s="418">
        <v>3000</v>
      </c>
      <c r="B12" s="419"/>
      <c r="C12" s="138" t="s">
        <v>114</v>
      </c>
      <c r="D12" s="47">
        <f>'CEA (part I)'!E13</f>
        <v>0</v>
      </c>
      <c r="E12" s="139">
        <v>321</v>
      </c>
      <c r="F12" s="47">
        <f>'CEA (part I)'!L13</f>
        <v>0</v>
      </c>
      <c r="G12" s="139">
        <v>323</v>
      </c>
      <c r="H12" s="49">
        <f t="shared" si="0"/>
        <v>0</v>
      </c>
      <c r="I12" s="139">
        <v>325</v>
      </c>
      <c r="J12" s="47">
        <f>'CEA (part I)'!J27</f>
        <v>0</v>
      </c>
      <c r="K12" s="73">
        <f>'CEA (part I)'!L27</f>
        <v>0</v>
      </c>
      <c r="L12" s="139">
        <v>327</v>
      </c>
      <c r="M12" s="74">
        <f>IF(K12=0,H12-J12,H12-K12)</f>
        <v>0</v>
      </c>
      <c r="N12" s="140">
        <v>329</v>
      </c>
      <c r="P12" s="50"/>
      <c r="Q12" s="50" t="s">
        <v>115</v>
      </c>
      <c r="R12" s="50" t="s">
        <v>116</v>
      </c>
      <c r="S12" s="50" t="s">
        <v>117</v>
      </c>
      <c r="T12" s="50"/>
      <c r="U12" s="50"/>
      <c r="W12" s="50"/>
    </row>
    <row r="13" spans="1:23" x14ac:dyDescent="0.25">
      <c r="A13" s="418">
        <v>4000</v>
      </c>
      <c r="B13" s="419"/>
      <c r="C13" s="138" t="s">
        <v>118</v>
      </c>
      <c r="D13" s="47">
        <f>'CEA (part I)'!E14+'CEA (part I)'!E16</f>
        <v>0</v>
      </c>
      <c r="E13" s="139">
        <v>331</v>
      </c>
      <c r="F13" s="47">
        <f>'CEA (part I)'!L14+'CEA (part I)'!L16</f>
        <v>0</v>
      </c>
      <c r="G13" s="139">
        <v>333</v>
      </c>
      <c r="H13" s="49">
        <f t="shared" si="0"/>
        <v>0</v>
      </c>
      <c r="I13" s="139">
        <v>335</v>
      </c>
      <c r="J13" s="47">
        <f>'CEA (part I)'!J28+'CEA (part I)'!J30</f>
        <v>0</v>
      </c>
      <c r="K13" s="73">
        <f>'CEA (part I)'!L28+'CEA (part I)'!L30</f>
        <v>0</v>
      </c>
      <c r="L13" s="139">
        <v>337</v>
      </c>
      <c r="M13" s="74">
        <f>IF(K13=0,H13-J13,H13-K13)</f>
        <v>0</v>
      </c>
      <c r="N13" s="140">
        <v>339</v>
      </c>
      <c r="P13" s="50"/>
      <c r="Q13" s="50" t="s">
        <v>119</v>
      </c>
      <c r="R13" s="50" t="s">
        <v>116</v>
      </c>
      <c r="S13" s="50" t="s">
        <v>120</v>
      </c>
      <c r="T13" s="50"/>
      <c r="U13" s="50"/>
      <c r="W13" s="50"/>
    </row>
    <row r="14" spans="1:23" ht="15.75" thickBot="1" x14ac:dyDescent="0.3">
      <c r="A14" s="405" t="s">
        <v>121</v>
      </c>
      <c r="B14" s="406"/>
      <c r="C14" s="56" t="s">
        <v>122</v>
      </c>
      <c r="D14" s="57">
        <f>'CEA (part I)'!E15+'CEA (part I)'!E18</f>
        <v>0</v>
      </c>
      <c r="E14" s="141">
        <v>341</v>
      </c>
      <c r="F14" s="57">
        <f>'CEA (part I)'!L15+'CEA (part I)'!L18</f>
        <v>0</v>
      </c>
      <c r="G14" s="141">
        <v>343</v>
      </c>
      <c r="H14" s="49">
        <f t="shared" si="0"/>
        <v>0</v>
      </c>
      <c r="I14" s="139">
        <v>345</v>
      </c>
      <c r="J14" s="58">
        <f>'CEA (part I)'!J29+'CEA (part I)'!J32</f>
        <v>0</v>
      </c>
      <c r="K14" s="78">
        <f>'CEA (part I)'!L29+'CEA (part I)'!L32</f>
        <v>0</v>
      </c>
      <c r="L14" s="141">
        <v>347</v>
      </c>
      <c r="M14" s="74">
        <f>IF(K14=0,H14-J14,H14-K14)</f>
        <v>0</v>
      </c>
      <c r="N14" s="140">
        <v>349</v>
      </c>
      <c r="P14" s="50"/>
      <c r="Q14" s="50" t="s">
        <v>123</v>
      </c>
      <c r="R14" s="50" t="s">
        <v>116</v>
      </c>
      <c r="S14" s="50" t="s">
        <v>46</v>
      </c>
      <c r="T14" s="50"/>
      <c r="U14" s="50"/>
      <c r="W14" s="50"/>
    </row>
    <row r="15" spans="1:23" ht="16.5" thickTop="1" thickBot="1" x14ac:dyDescent="0.3">
      <c r="D15" s="59">
        <f>SUM(D10:D14)</f>
        <v>0</v>
      </c>
      <c r="E15" s="142"/>
      <c r="F15" s="59">
        <f>SUM(F10:F14)</f>
        <v>0</v>
      </c>
      <c r="G15" s="143"/>
      <c r="H15" s="60">
        <f>SUM(H10:H14)</f>
        <v>0</v>
      </c>
      <c r="I15" s="144">
        <v>365</v>
      </c>
      <c r="J15" s="59">
        <f>SUM(J10:J14)</f>
        <v>0</v>
      </c>
      <c r="K15" s="59">
        <f>SUM(K10:K14)</f>
        <v>0</v>
      </c>
      <c r="M15" s="79">
        <f>SUM(M10:M14)</f>
        <v>0</v>
      </c>
      <c r="N15" s="145">
        <v>369</v>
      </c>
      <c r="P15" s="50"/>
      <c r="Q15" s="50" t="s">
        <v>124</v>
      </c>
      <c r="R15" s="50" t="s">
        <v>116</v>
      </c>
      <c r="S15" s="50" t="s">
        <v>125</v>
      </c>
      <c r="T15" s="50"/>
      <c r="U15" s="50"/>
      <c r="W15" s="50"/>
    </row>
    <row r="16" spans="1:23" ht="16.5" thickTop="1" thickBot="1" x14ac:dyDescent="0.3">
      <c r="P16" s="50"/>
      <c r="Q16" s="50" t="s">
        <v>126</v>
      </c>
      <c r="R16" s="50" t="s">
        <v>116</v>
      </c>
      <c r="S16" s="50" t="s">
        <v>127</v>
      </c>
      <c r="T16" s="50"/>
      <c r="U16" s="50"/>
      <c r="W16" s="50"/>
    </row>
    <row r="17" spans="1:23" ht="22.5" thickTop="1" thickBot="1" x14ac:dyDescent="0.4">
      <c r="A17" s="328" t="s">
        <v>84</v>
      </c>
      <c r="B17" s="329"/>
      <c r="C17" s="329"/>
      <c r="D17" s="329"/>
      <c r="E17" s="329"/>
      <c r="F17" s="329"/>
      <c r="G17" s="329"/>
      <c r="H17" s="329"/>
      <c r="I17" s="329"/>
      <c r="J17" s="329"/>
      <c r="K17" s="329"/>
      <c r="L17" s="329"/>
      <c r="M17" s="329"/>
      <c r="N17" s="330"/>
      <c r="R17" s="147"/>
      <c r="S17" s="147"/>
      <c r="T17" s="147"/>
      <c r="U17" s="147"/>
      <c r="V17" s="50"/>
      <c r="W17" s="50"/>
    </row>
    <row r="18" spans="1:23" ht="17.25" customHeight="1" thickTop="1" thickBot="1" x14ac:dyDescent="0.4">
      <c r="A18" s="148"/>
      <c r="B18" s="149"/>
      <c r="C18" s="149"/>
      <c r="D18" s="149"/>
      <c r="E18" s="150"/>
      <c r="F18" s="149"/>
      <c r="G18" s="150"/>
      <c r="H18" s="149"/>
      <c r="I18" s="150"/>
      <c r="J18" s="149"/>
      <c r="K18" s="400" t="s">
        <v>128</v>
      </c>
      <c r="L18" s="401"/>
      <c r="M18" s="151"/>
      <c r="N18" s="152" t="s">
        <v>108</v>
      </c>
      <c r="P18" s="147" t="s">
        <v>129</v>
      </c>
      <c r="Q18" s="147" t="s">
        <v>130</v>
      </c>
      <c r="T18" s="147"/>
      <c r="U18" s="147"/>
      <c r="W18" s="50"/>
    </row>
    <row r="19" spans="1:23" ht="15.75" thickTop="1" x14ac:dyDescent="0.25">
      <c r="A19" s="153" t="s">
        <v>131</v>
      </c>
      <c r="B19" s="402" t="s">
        <v>132</v>
      </c>
      <c r="C19" s="402"/>
      <c r="D19" s="402"/>
      <c r="E19" s="402"/>
      <c r="F19" s="402"/>
      <c r="G19" s="402"/>
      <c r="H19" s="402"/>
      <c r="I19" s="402"/>
      <c r="J19" s="402"/>
      <c r="K19" s="403">
        <v>1100</v>
      </c>
      <c r="L19" s="404"/>
      <c r="M19" s="154">
        <f>'CEA (part II)'!D9</f>
        <v>0</v>
      </c>
      <c r="N19" s="155">
        <v>375</v>
      </c>
      <c r="P19" s="147"/>
      <c r="Q19" s="147" t="s">
        <v>133</v>
      </c>
      <c r="R19" s="147" t="s">
        <v>116</v>
      </c>
      <c r="S19" s="147" t="s">
        <v>71</v>
      </c>
      <c r="T19" s="147"/>
      <c r="U19" s="147"/>
      <c r="W19" s="50"/>
    </row>
    <row r="20" spans="1:23" x14ac:dyDescent="0.25">
      <c r="A20" s="153" t="s">
        <v>134</v>
      </c>
      <c r="B20" s="379" t="s">
        <v>135</v>
      </c>
      <c r="C20" s="379"/>
      <c r="D20" s="379"/>
      <c r="E20" s="379"/>
      <c r="F20" s="379"/>
      <c r="G20" s="379"/>
      <c r="H20" s="379"/>
      <c r="I20" s="379"/>
      <c r="J20" s="379"/>
      <c r="K20" s="383">
        <v>2100</v>
      </c>
      <c r="L20" s="384"/>
      <c r="M20" s="156">
        <f>'CEA (part II)'!D14</f>
        <v>0</v>
      </c>
      <c r="N20" s="155">
        <v>380</v>
      </c>
      <c r="P20" s="147"/>
      <c r="Q20" s="147" t="s">
        <v>136</v>
      </c>
      <c r="R20" s="147" t="s">
        <v>116</v>
      </c>
      <c r="S20" s="147" t="s">
        <v>137</v>
      </c>
      <c r="T20" s="147"/>
      <c r="U20" s="147"/>
      <c r="W20" s="50"/>
    </row>
    <row r="21" spans="1:23" ht="15" customHeight="1" x14ac:dyDescent="0.25">
      <c r="A21" s="153" t="s">
        <v>138</v>
      </c>
      <c r="B21" s="379" t="s">
        <v>139</v>
      </c>
      <c r="C21" s="379"/>
      <c r="D21" s="379"/>
      <c r="E21" s="379"/>
      <c r="F21" s="379"/>
      <c r="G21" s="379"/>
      <c r="H21" s="379"/>
      <c r="I21" s="379"/>
      <c r="J21" s="379"/>
      <c r="K21" s="383" t="s">
        <v>140</v>
      </c>
      <c r="L21" s="384"/>
      <c r="M21" s="156">
        <f>'CEA (part II)'!D20</f>
        <v>0</v>
      </c>
      <c r="N21" s="155">
        <v>382</v>
      </c>
      <c r="P21" s="147"/>
      <c r="Q21" s="147" t="s">
        <v>141</v>
      </c>
      <c r="R21" s="147" t="s">
        <v>116</v>
      </c>
      <c r="S21" s="147" t="s">
        <v>142</v>
      </c>
    </row>
    <row r="22" spans="1:23" x14ac:dyDescent="0.25">
      <c r="A22" s="153" t="s">
        <v>143</v>
      </c>
      <c r="B22" s="379" t="s">
        <v>144</v>
      </c>
      <c r="C22" s="379"/>
      <c r="D22" s="379"/>
      <c r="E22" s="379"/>
      <c r="F22" s="379"/>
      <c r="G22" s="379"/>
      <c r="H22" s="379"/>
      <c r="I22" s="379"/>
      <c r="J22" s="379"/>
      <c r="K22" s="383" t="s">
        <v>145</v>
      </c>
      <c r="L22" s="384"/>
      <c r="M22" s="156">
        <f>'CEA (part II)'!D21</f>
        <v>0</v>
      </c>
      <c r="N22" s="155">
        <v>383</v>
      </c>
      <c r="P22" s="50"/>
      <c r="Q22" s="50"/>
      <c r="R22" s="147" t="s">
        <v>116</v>
      </c>
      <c r="S22" s="399" t="s">
        <v>146</v>
      </c>
      <c r="T22" s="399"/>
      <c r="U22" s="399"/>
      <c r="V22" s="399"/>
      <c r="W22" s="399"/>
    </row>
    <row r="23" spans="1:23" x14ac:dyDescent="0.25">
      <c r="A23" s="153" t="s">
        <v>147</v>
      </c>
      <c r="B23" s="379" t="s">
        <v>148</v>
      </c>
      <c r="C23" s="379"/>
      <c r="D23" s="379"/>
      <c r="E23" s="379"/>
      <c r="F23" s="379"/>
      <c r="G23" s="379"/>
      <c r="H23" s="379"/>
      <c r="I23" s="379"/>
      <c r="J23" s="379"/>
      <c r="K23" s="383" t="s">
        <v>149</v>
      </c>
      <c r="L23" s="384"/>
      <c r="M23" s="156">
        <f>'CEA (part II)'!D22</f>
        <v>0</v>
      </c>
      <c r="N23" s="155">
        <v>384</v>
      </c>
      <c r="S23" s="399"/>
      <c r="T23" s="399"/>
      <c r="U23" s="399"/>
      <c r="V23" s="399"/>
      <c r="W23" s="399"/>
    </row>
    <row r="24" spans="1:23" x14ac:dyDescent="0.25">
      <c r="A24" s="153" t="s">
        <v>150</v>
      </c>
      <c r="B24" s="379" t="s">
        <v>151</v>
      </c>
      <c r="C24" s="379"/>
      <c r="D24" s="379"/>
      <c r="E24" s="379"/>
      <c r="F24" s="379"/>
      <c r="G24" s="379"/>
      <c r="H24" s="379"/>
      <c r="I24" s="379"/>
      <c r="J24" s="379"/>
      <c r="K24" s="383" t="s">
        <v>152</v>
      </c>
      <c r="L24" s="384"/>
      <c r="M24" s="156">
        <f>'CEA (part II)'!D23</f>
        <v>0</v>
      </c>
      <c r="N24" s="155">
        <v>385</v>
      </c>
      <c r="S24" s="399"/>
      <c r="T24" s="399"/>
      <c r="U24" s="399"/>
      <c r="V24" s="399"/>
      <c r="W24" s="399"/>
    </row>
    <row r="25" spans="1:23" x14ac:dyDescent="0.25">
      <c r="A25" s="153" t="s">
        <v>153</v>
      </c>
      <c r="B25" s="379" t="s">
        <v>154</v>
      </c>
      <c r="C25" s="379"/>
      <c r="D25" s="379"/>
      <c r="E25" s="379"/>
      <c r="F25" s="379"/>
      <c r="G25" s="379"/>
      <c r="H25" s="379"/>
      <c r="I25" s="379"/>
      <c r="J25" s="379"/>
      <c r="K25" s="383" t="s">
        <v>155</v>
      </c>
      <c r="L25" s="384"/>
      <c r="M25" s="156">
        <f>'CEA (part II)'!D24</f>
        <v>0</v>
      </c>
      <c r="N25" s="155">
        <v>390</v>
      </c>
      <c r="S25" s="399"/>
      <c r="T25" s="399"/>
      <c r="U25" s="399"/>
      <c r="V25" s="399"/>
      <c r="W25" s="399"/>
    </row>
    <row r="26" spans="1:23" ht="15" customHeight="1" x14ac:dyDescent="0.25">
      <c r="A26" s="153" t="s">
        <v>156</v>
      </c>
      <c r="B26" s="379" t="s">
        <v>157</v>
      </c>
      <c r="C26" s="379"/>
      <c r="D26" s="379"/>
      <c r="E26" s="379"/>
      <c r="F26" s="379"/>
      <c r="G26" s="379"/>
      <c r="H26" s="379"/>
      <c r="I26" s="379"/>
      <c r="J26" s="379"/>
      <c r="K26" s="383" t="s">
        <v>158</v>
      </c>
      <c r="L26" s="384"/>
      <c r="M26" s="156">
        <f>'CEA (part II)'!D25</f>
        <v>0</v>
      </c>
      <c r="N26" s="155">
        <v>392</v>
      </c>
      <c r="P26" s="424"/>
      <c r="Q26" s="424"/>
      <c r="R26" s="424"/>
      <c r="S26" s="424"/>
      <c r="T26" s="424"/>
      <c r="U26" s="424"/>
      <c r="V26" s="424"/>
      <c r="W26" s="424"/>
    </row>
    <row r="27" spans="1:23" x14ac:dyDescent="0.25">
      <c r="A27" s="153" t="s">
        <v>159</v>
      </c>
      <c r="B27" s="379" t="s">
        <v>160</v>
      </c>
      <c r="C27" s="379"/>
      <c r="D27" s="379"/>
      <c r="E27" s="379"/>
      <c r="F27" s="379"/>
      <c r="G27" s="379"/>
      <c r="H27" s="379"/>
      <c r="I27" s="379"/>
      <c r="J27" s="379"/>
      <c r="K27" s="383" t="s">
        <v>161</v>
      </c>
      <c r="L27" s="384"/>
      <c r="M27" s="156">
        <f>'CEA (part II)'!D27</f>
        <v>0</v>
      </c>
      <c r="N27" s="155"/>
      <c r="P27" s="424"/>
      <c r="Q27" s="424"/>
      <c r="R27" s="424"/>
      <c r="S27" s="424"/>
      <c r="T27" s="424"/>
      <c r="U27" s="424"/>
      <c r="V27" s="424"/>
      <c r="W27" s="424"/>
    </row>
    <row r="28" spans="1:23" x14ac:dyDescent="0.25">
      <c r="A28" s="153" t="s">
        <v>162</v>
      </c>
      <c r="B28" s="379" t="s">
        <v>163</v>
      </c>
      <c r="C28" s="379"/>
      <c r="D28" s="379"/>
      <c r="E28" s="379"/>
      <c r="F28" s="379"/>
      <c r="G28" s="379"/>
      <c r="H28" s="379"/>
      <c r="I28" s="379"/>
      <c r="J28" s="379"/>
      <c r="K28" s="397" t="s">
        <v>164</v>
      </c>
      <c r="L28" s="398"/>
      <c r="M28" s="156">
        <f>'CEA (part II)'!D28</f>
        <v>0</v>
      </c>
      <c r="N28" s="155">
        <v>393</v>
      </c>
      <c r="P28" s="424"/>
      <c r="Q28" s="424"/>
      <c r="R28" s="424"/>
      <c r="S28" s="424"/>
      <c r="T28" s="424"/>
      <c r="U28" s="424"/>
      <c r="V28" s="424"/>
      <c r="W28" s="424"/>
    </row>
    <row r="29" spans="1:23" x14ac:dyDescent="0.25">
      <c r="A29" s="153" t="s">
        <v>165</v>
      </c>
      <c r="B29" s="379" t="s">
        <v>166</v>
      </c>
      <c r="C29" s="379"/>
      <c r="D29" s="379"/>
      <c r="E29" s="379"/>
      <c r="F29" s="379"/>
      <c r="G29" s="379"/>
      <c r="H29" s="379"/>
      <c r="I29" s="379"/>
      <c r="J29" s="379"/>
      <c r="K29" s="157"/>
      <c r="L29" s="158"/>
      <c r="M29" s="159">
        <f>SUM(M19:M28)</f>
        <v>0</v>
      </c>
      <c r="N29" s="155">
        <v>395</v>
      </c>
    </row>
    <row r="30" spans="1:23" x14ac:dyDescent="0.25">
      <c r="A30" s="153" t="s">
        <v>167</v>
      </c>
      <c r="B30" s="379" t="s">
        <v>168</v>
      </c>
      <c r="C30" s="379"/>
      <c r="D30" s="379"/>
      <c r="E30" s="379"/>
      <c r="F30" s="379"/>
      <c r="G30" s="379"/>
      <c r="H30" s="379"/>
      <c r="I30" s="379"/>
      <c r="J30" s="379"/>
      <c r="K30" s="157"/>
      <c r="L30" s="158"/>
      <c r="M30" s="156">
        <f>'CEA (part II)'!D57</f>
        <v>0</v>
      </c>
      <c r="N30" s="155"/>
    </row>
    <row r="31" spans="1:23" x14ac:dyDescent="0.25">
      <c r="A31" s="153" t="s">
        <v>169</v>
      </c>
      <c r="B31" s="160" t="s">
        <v>170</v>
      </c>
      <c r="C31" s="379" t="s">
        <v>171</v>
      </c>
      <c r="D31" s="379"/>
      <c r="E31" s="379"/>
      <c r="F31" s="379"/>
      <c r="G31" s="379"/>
      <c r="H31" s="379"/>
      <c r="I31" s="379"/>
      <c r="J31" s="379"/>
      <c r="K31" s="379"/>
      <c r="L31" s="380"/>
      <c r="M31" s="161">
        <f>'CEA (part II)'!D83</f>
        <v>0</v>
      </c>
      <c r="N31" s="155">
        <v>396</v>
      </c>
    </row>
    <row r="32" spans="1:23" x14ac:dyDescent="0.25">
      <c r="A32" s="162"/>
      <c r="B32" s="385" t="s">
        <v>172</v>
      </c>
      <c r="C32" s="385"/>
      <c r="D32" s="385"/>
      <c r="E32" s="385"/>
      <c r="F32" s="385"/>
      <c r="G32" s="385"/>
      <c r="H32" s="385"/>
      <c r="I32" s="385"/>
      <c r="J32" s="385"/>
      <c r="K32" s="163"/>
      <c r="L32" s="164"/>
      <c r="M32" s="165" t="s">
        <v>172</v>
      </c>
      <c r="N32" s="155"/>
    </row>
    <row r="33" spans="1:16" x14ac:dyDescent="0.25">
      <c r="A33" s="166"/>
      <c r="B33" s="167" t="s">
        <v>173</v>
      </c>
      <c r="C33" s="379" t="s">
        <v>174</v>
      </c>
      <c r="D33" s="379"/>
      <c r="E33" s="379"/>
      <c r="F33" s="379"/>
      <c r="G33" s="379"/>
      <c r="H33" s="379"/>
      <c r="I33" s="379"/>
      <c r="J33" s="379"/>
      <c r="K33" s="379"/>
      <c r="L33" s="380"/>
      <c r="M33" s="161">
        <f>'CEA (part II)'!D109</f>
        <v>0</v>
      </c>
      <c r="N33" s="168">
        <v>396</v>
      </c>
    </row>
    <row r="34" spans="1:16" ht="15.75" thickBot="1" x14ac:dyDescent="0.3">
      <c r="A34" s="169" t="s">
        <v>175</v>
      </c>
      <c r="B34" s="381" t="s">
        <v>176</v>
      </c>
      <c r="C34" s="381"/>
      <c r="D34" s="381"/>
      <c r="E34" s="381"/>
      <c r="F34" s="381"/>
      <c r="G34" s="381"/>
      <c r="H34" s="381"/>
      <c r="I34" s="381"/>
      <c r="J34" s="381"/>
      <c r="K34" s="381"/>
      <c r="L34" s="382"/>
      <c r="M34" s="170">
        <f>M29-M30-IF(M33=0,M31,M33)</f>
        <v>0</v>
      </c>
      <c r="N34" s="171">
        <v>397</v>
      </c>
    </row>
    <row r="35" spans="1:16" ht="23.25" customHeight="1" thickTop="1" x14ac:dyDescent="0.25">
      <c r="A35" s="172" t="s">
        <v>177</v>
      </c>
      <c r="B35" s="386" t="s">
        <v>178</v>
      </c>
      <c r="C35" s="386"/>
      <c r="D35" s="386"/>
      <c r="E35" s="386"/>
      <c r="F35" s="386"/>
      <c r="G35" s="386"/>
      <c r="H35" s="386"/>
      <c r="I35" s="386"/>
      <c r="J35" s="386"/>
      <c r="K35" s="386"/>
      <c r="L35" s="386"/>
      <c r="M35" s="173">
        <f>IF(ISERROR(M34/M15),0,M34/M15)</f>
        <v>0</v>
      </c>
      <c r="N35" s="174"/>
      <c r="P35" s="175"/>
    </row>
    <row r="36" spans="1:16" ht="15.75" thickBot="1" x14ac:dyDescent="0.3">
      <c r="A36" s="176" t="s">
        <v>179</v>
      </c>
      <c r="B36" s="387" t="s">
        <v>301</v>
      </c>
      <c r="C36" s="388"/>
      <c r="D36" s="388"/>
      <c r="E36" s="388"/>
      <c r="F36" s="388"/>
      <c r="G36" s="388"/>
      <c r="H36" s="388"/>
      <c r="I36" s="388"/>
      <c r="J36" s="388"/>
      <c r="K36" s="388"/>
      <c r="L36" s="388"/>
      <c r="M36" s="177"/>
      <c r="N36" s="178"/>
    </row>
    <row r="37" spans="1:16" ht="16.5" thickTop="1" thickBot="1" x14ac:dyDescent="0.3"/>
    <row r="38" spans="1:16" ht="22.5" thickTop="1" thickBot="1" x14ac:dyDescent="0.4">
      <c r="A38" s="328" t="s">
        <v>180</v>
      </c>
      <c r="B38" s="329"/>
      <c r="C38" s="329"/>
      <c r="D38" s="329"/>
      <c r="E38" s="329"/>
      <c r="F38" s="329"/>
      <c r="G38" s="329"/>
      <c r="H38" s="329"/>
      <c r="I38" s="329"/>
      <c r="J38" s="329"/>
      <c r="K38" s="329"/>
      <c r="L38" s="329"/>
      <c r="M38" s="329"/>
      <c r="N38" s="330"/>
    </row>
    <row r="39" spans="1:16" ht="15.75" thickTop="1" x14ac:dyDescent="0.25">
      <c r="A39" s="389" t="s">
        <v>181</v>
      </c>
      <c r="B39" s="390"/>
      <c r="C39" s="390"/>
      <c r="D39" s="390"/>
      <c r="E39" s="390"/>
      <c r="F39" s="390"/>
      <c r="G39" s="390"/>
      <c r="H39" s="390"/>
      <c r="I39" s="390"/>
      <c r="J39" s="390"/>
      <c r="K39" s="390"/>
      <c r="L39" s="390"/>
      <c r="M39" s="390"/>
      <c r="N39" s="391"/>
    </row>
    <row r="40" spans="1:16" ht="15.75" thickBot="1" x14ac:dyDescent="0.3">
      <c r="A40" s="392"/>
      <c r="B40" s="393"/>
      <c r="C40" s="393"/>
      <c r="D40" s="393"/>
      <c r="E40" s="393"/>
      <c r="F40" s="393"/>
      <c r="G40" s="393"/>
      <c r="H40" s="393"/>
      <c r="I40" s="393"/>
      <c r="J40" s="393"/>
      <c r="K40" s="393"/>
      <c r="L40" s="393"/>
      <c r="M40" s="393"/>
      <c r="N40" s="394"/>
    </row>
    <row r="41" spans="1:16" ht="15.75" thickTop="1" x14ac:dyDescent="0.25">
      <c r="A41" s="179" t="s">
        <v>131</v>
      </c>
      <c r="B41" s="395" t="s">
        <v>182</v>
      </c>
      <c r="C41" s="395"/>
      <c r="D41" s="395"/>
      <c r="E41" s="395"/>
      <c r="F41" s="395"/>
      <c r="G41" s="395"/>
      <c r="H41" s="395"/>
      <c r="I41" s="395"/>
      <c r="J41" s="395"/>
      <c r="K41" s="395"/>
      <c r="L41" s="396"/>
      <c r="M41" s="207">
        <f>IF($G$1="Elementary",60%,IF($G$1="High",50%,IF($G$1="Unified",55%,0)))</f>
        <v>0</v>
      </c>
      <c r="N41" s="180"/>
    </row>
    <row r="42" spans="1:16" x14ac:dyDescent="0.25">
      <c r="A42" s="181" t="s">
        <v>134</v>
      </c>
      <c r="B42" s="379" t="s">
        <v>183</v>
      </c>
      <c r="C42" s="379"/>
      <c r="D42" s="379"/>
      <c r="E42" s="379"/>
      <c r="F42" s="379"/>
      <c r="G42" s="379"/>
      <c r="H42" s="379"/>
      <c r="I42" s="379"/>
      <c r="J42" s="379"/>
      <c r="K42" s="379"/>
      <c r="L42" s="380"/>
      <c r="M42" s="182">
        <f>M35</f>
        <v>0</v>
      </c>
      <c r="N42" s="183"/>
    </row>
    <row r="43" spans="1:16" x14ac:dyDescent="0.25">
      <c r="A43" s="181" t="s">
        <v>138</v>
      </c>
      <c r="B43" s="379" t="s">
        <v>184</v>
      </c>
      <c r="C43" s="379"/>
      <c r="D43" s="379"/>
      <c r="E43" s="379"/>
      <c r="F43" s="379"/>
      <c r="G43" s="379"/>
      <c r="H43" s="379"/>
      <c r="I43" s="379"/>
      <c r="J43" s="379"/>
      <c r="K43" s="379"/>
      <c r="L43" s="380"/>
      <c r="M43" s="184">
        <f>IF(M36="X","Exempt",IF(ROUND(M41-M42,4)&lt;0,0,ROUND(M41-M42,4)))</f>
        <v>0</v>
      </c>
      <c r="N43" s="183"/>
    </row>
    <row r="44" spans="1:16" x14ac:dyDescent="0.25">
      <c r="A44" s="181" t="s">
        <v>143</v>
      </c>
      <c r="B44" s="379" t="s">
        <v>185</v>
      </c>
      <c r="C44" s="379"/>
      <c r="D44" s="379"/>
      <c r="E44" s="379"/>
      <c r="F44" s="379"/>
      <c r="G44" s="379"/>
      <c r="H44" s="379"/>
      <c r="I44" s="379"/>
      <c r="J44" s="379"/>
      <c r="K44" s="379"/>
      <c r="L44" s="380"/>
      <c r="M44" s="185">
        <f>M15</f>
        <v>0</v>
      </c>
      <c r="N44" s="183"/>
    </row>
    <row r="45" spans="1:16" ht="15.75" thickBot="1" x14ac:dyDescent="0.3">
      <c r="A45" s="186" t="s">
        <v>147</v>
      </c>
      <c r="B45" s="381" t="s">
        <v>186</v>
      </c>
      <c r="C45" s="381"/>
      <c r="D45" s="381"/>
      <c r="E45" s="381"/>
      <c r="F45" s="381"/>
      <c r="G45" s="381"/>
      <c r="H45" s="381"/>
      <c r="I45" s="381"/>
      <c r="J45" s="381"/>
      <c r="K45" s="381"/>
      <c r="L45" s="382"/>
      <c r="M45" s="187">
        <f>IF(M36="X","Exempt",M44*M43)</f>
        <v>0</v>
      </c>
      <c r="N45" s="188"/>
    </row>
    <row r="46" spans="1:16" ht="15.75" thickTop="1" x14ac:dyDescent="0.25"/>
  </sheetData>
  <mergeCells count="58">
    <mergeCell ref="A14:B14"/>
    <mergeCell ref="E5:F5"/>
    <mergeCell ref="I5:J5"/>
    <mergeCell ref="A6:N6"/>
    <mergeCell ref="A7:C9"/>
    <mergeCell ref="D7:D8"/>
    <mergeCell ref="E7:E9"/>
    <mergeCell ref="G7:G9"/>
    <mergeCell ref="I7:I9"/>
    <mergeCell ref="L7:L9"/>
    <mergeCell ref="N7:N9"/>
    <mergeCell ref="A10:B10"/>
    <mergeCell ref="A11:B11"/>
    <mergeCell ref="A12:B12"/>
    <mergeCell ref="A13:B13"/>
    <mergeCell ref="A17:N17"/>
    <mergeCell ref="K18:L18"/>
    <mergeCell ref="B19:J19"/>
    <mergeCell ref="K19:L19"/>
    <mergeCell ref="B20:J20"/>
    <mergeCell ref="K20:L20"/>
    <mergeCell ref="B22:J22"/>
    <mergeCell ref="K22:L22"/>
    <mergeCell ref="S22:W25"/>
    <mergeCell ref="B23:J23"/>
    <mergeCell ref="K23:L23"/>
    <mergeCell ref="B24:J24"/>
    <mergeCell ref="K24:L24"/>
    <mergeCell ref="B25:J25"/>
    <mergeCell ref="P26:W28"/>
    <mergeCell ref="B27:J27"/>
    <mergeCell ref="K27:L27"/>
    <mergeCell ref="B28:J28"/>
    <mergeCell ref="K28:L28"/>
    <mergeCell ref="B44:L44"/>
    <mergeCell ref="B45:L45"/>
    <mergeCell ref="B35:L35"/>
    <mergeCell ref="B36:L36"/>
    <mergeCell ref="A38:N38"/>
    <mergeCell ref="A39:N40"/>
    <mergeCell ref="B41:L41"/>
    <mergeCell ref="B42:L42"/>
    <mergeCell ref="G1:H1"/>
    <mergeCell ref="A1:F1"/>
    <mergeCell ref="A2:F2"/>
    <mergeCell ref="G2:J2"/>
    <mergeCell ref="B43:L43"/>
    <mergeCell ref="B34:L34"/>
    <mergeCell ref="K25:L25"/>
    <mergeCell ref="B26:J26"/>
    <mergeCell ref="K26:L26"/>
    <mergeCell ref="B29:J29"/>
    <mergeCell ref="B30:J30"/>
    <mergeCell ref="C31:L31"/>
    <mergeCell ref="B32:J32"/>
    <mergeCell ref="C33:L33"/>
    <mergeCell ref="B21:J21"/>
    <mergeCell ref="K21:L21"/>
  </mergeCells>
  <conditionalFormatting sqref="H5">
    <cfRule type="containsText" dxfId="2" priority="3" operator="containsText" text="met">
      <formula>NOT(ISERROR(SEARCH("met",H5)))</formula>
    </cfRule>
  </conditionalFormatting>
  <conditionalFormatting sqref="I5:J5">
    <cfRule type="containsText" dxfId="1" priority="2" operator="containsText" text="n">
      <formula>NOT(ISERROR(SEARCH("n",I5)))</formula>
    </cfRule>
  </conditionalFormatting>
  <conditionalFormatting sqref="E5:H5">
    <cfRule type="expression" dxfId="0" priority="1">
      <formula>$I$5="Not Met"</formula>
    </cfRule>
  </conditionalFormatting>
  <dataValidations count="2">
    <dataValidation type="list" allowBlank="1" showInputMessage="1" showErrorMessage="1" error="Please select fiscal year" prompt="Select fiscal year from drop down list" sqref="A2:F2">
      <formula1>"(Select Fiscal Year),  2015-16, 2016-17, 2017-18, 2018-19, 2019-20"</formula1>
    </dataValidation>
    <dataValidation type="list" allowBlank="1" showInputMessage="1" showErrorMessage="1" error="Please select reporting period" prompt="Select reporting period from drop down list" sqref="G2">
      <formula1>"(Select Period), Adopted Budget, 1st Interim, 2nd Interim, Unaudited Actuals"</formula1>
    </dataValidation>
  </dataValidations>
  <printOptions horizontalCentered="1"/>
  <pageMargins left="0" right="0" top="0" bottom="0" header="0" footer="0"/>
  <pageSetup scale="75" orientation="landscape" horizontalDpi="1200" verticalDpi="1200"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43"/>
  <sheetViews>
    <sheetView topLeftCell="A4" workbookViewId="0">
      <selection activeCell="C115" sqref="C115:E115"/>
    </sheetView>
  </sheetViews>
  <sheetFormatPr defaultRowHeight="15" x14ac:dyDescent="0.25"/>
  <cols>
    <col min="1" max="2" width="9.140625" style="272"/>
    <col min="3" max="3" width="40.5703125" style="272" customWidth="1"/>
    <col min="4" max="16384" width="9.140625" style="272"/>
  </cols>
  <sheetData>
    <row r="2" spans="2:5" x14ac:dyDescent="0.25">
      <c r="E2" s="310"/>
    </row>
    <row r="4" spans="2:5" x14ac:dyDescent="0.25">
      <c r="B4" s="309" t="s">
        <v>309</v>
      </c>
    </row>
    <row r="6" spans="2:5" x14ac:dyDescent="0.25">
      <c r="B6" s="272" t="s">
        <v>310</v>
      </c>
      <c r="C6" s="272" t="s">
        <v>312</v>
      </c>
    </row>
    <row r="7" spans="2:5" x14ac:dyDescent="0.25">
      <c r="B7" s="272" t="s">
        <v>311</v>
      </c>
      <c r="C7" s="272" t="s">
        <v>313</v>
      </c>
    </row>
    <row r="8" spans="2:5" x14ac:dyDescent="0.25">
      <c r="B8" s="272" t="s">
        <v>314</v>
      </c>
      <c r="C8" s="272" t="s">
        <v>313</v>
      </c>
    </row>
    <row r="9" spans="2:5" x14ac:dyDescent="0.25">
      <c r="B9" s="272" t="s">
        <v>315</v>
      </c>
      <c r="C9" s="272" t="s">
        <v>313</v>
      </c>
    </row>
    <row r="10" spans="2:5" x14ac:dyDescent="0.25">
      <c r="B10" s="272" t="s">
        <v>318</v>
      </c>
      <c r="C10" s="272" t="s">
        <v>319</v>
      </c>
    </row>
    <row r="11" spans="2:5" x14ac:dyDescent="0.25">
      <c r="B11" s="272" t="s">
        <v>317</v>
      </c>
      <c r="C11" s="272" t="s">
        <v>320</v>
      </c>
    </row>
    <row r="12" spans="2:5" x14ac:dyDescent="0.25">
      <c r="B12" s="272" t="s">
        <v>316</v>
      </c>
      <c r="C12" s="272" t="s">
        <v>321</v>
      </c>
    </row>
    <row r="30" spans="1:5" ht="18.75" x14ac:dyDescent="0.3">
      <c r="A30" s="311" t="s">
        <v>339</v>
      </c>
      <c r="E30" s="312" t="s">
        <v>308</v>
      </c>
    </row>
    <row r="34" spans="3:3" x14ac:dyDescent="0.25">
      <c r="C34" s="309" t="s">
        <v>326</v>
      </c>
    </row>
    <row r="35" spans="3:3" x14ac:dyDescent="0.25">
      <c r="C35" s="313" t="s">
        <v>327</v>
      </c>
    </row>
    <row r="36" spans="3:3" x14ac:dyDescent="0.25">
      <c r="C36" s="309" t="s">
        <v>329</v>
      </c>
    </row>
    <row r="37" spans="3:3" x14ac:dyDescent="0.25">
      <c r="C37" s="314" t="s">
        <v>322</v>
      </c>
    </row>
    <row r="38" spans="3:3" x14ac:dyDescent="0.25">
      <c r="C38" s="314" t="s">
        <v>323</v>
      </c>
    </row>
    <row r="39" spans="3:3" x14ac:dyDescent="0.25">
      <c r="C39" s="314" t="s">
        <v>324</v>
      </c>
    </row>
    <row r="40" spans="3:3" x14ac:dyDescent="0.25">
      <c r="C40" s="314" t="s">
        <v>325</v>
      </c>
    </row>
    <row r="54" spans="1:5" ht="18.75" x14ac:dyDescent="0.3">
      <c r="A54" s="311" t="s">
        <v>340</v>
      </c>
      <c r="E54" s="312" t="s">
        <v>328</v>
      </c>
    </row>
    <row r="58" spans="1:5" x14ac:dyDescent="0.25">
      <c r="C58" s="309" t="s">
        <v>326</v>
      </c>
    </row>
    <row r="59" spans="1:5" x14ac:dyDescent="0.25">
      <c r="C59" s="313" t="s">
        <v>327</v>
      </c>
    </row>
    <row r="60" spans="1:5" x14ac:dyDescent="0.25">
      <c r="C60" s="309" t="s">
        <v>329</v>
      </c>
    </row>
    <row r="61" spans="1:5" x14ac:dyDescent="0.25">
      <c r="C61" s="314" t="s">
        <v>322</v>
      </c>
    </row>
    <row r="62" spans="1:5" x14ac:dyDescent="0.25">
      <c r="C62" s="314" t="s">
        <v>330</v>
      </c>
    </row>
    <row r="63" spans="1:5" x14ac:dyDescent="0.25">
      <c r="C63" s="314" t="s">
        <v>323</v>
      </c>
    </row>
    <row r="64" spans="1:5" x14ac:dyDescent="0.25">
      <c r="C64" s="314" t="s">
        <v>324</v>
      </c>
    </row>
    <row r="65" spans="3:3" x14ac:dyDescent="0.25">
      <c r="C65" s="314" t="s">
        <v>325</v>
      </c>
    </row>
    <row r="66" spans="3:3" x14ac:dyDescent="0.25">
      <c r="C66" s="309" t="s">
        <v>331</v>
      </c>
    </row>
    <row r="67" spans="3:3" x14ac:dyDescent="0.25">
      <c r="C67" s="314" t="s">
        <v>332</v>
      </c>
    </row>
    <row r="68" spans="3:3" x14ac:dyDescent="0.25">
      <c r="C68" s="314" t="s">
        <v>333</v>
      </c>
    </row>
    <row r="69" spans="3:3" x14ac:dyDescent="0.25">
      <c r="C69" s="309" t="s">
        <v>334</v>
      </c>
    </row>
    <row r="70" spans="3:3" x14ac:dyDescent="0.25">
      <c r="C70" s="314" t="s">
        <v>335</v>
      </c>
    </row>
    <row r="71" spans="3:3" x14ac:dyDescent="0.25">
      <c r="C71" s="314" t="s">
        <v>336</v>
      </c>
    </row>
    <row r="83" spans="1:5" ht="18.75" x14ac:dyDescent="0.3">
      <c r="A83" s="311" t="s">
        <v>341</v>
      </c>
      <c r="E83" s="312" t="s">
        <v>337</v>
      </c>
    </row>
    <row r="84" spans="1:5" x14ac:dyDescent="0.25">
      <c r="C84" s="318" t="s">
        <v>370</v>
      </c>
      <c r="D84" s="318"/>
      <c r="E84" s="318"/>
    </row>
    <row r="86" spans="1:5" x14ac:dyDescent="0.25">
      <c r="C86" s="309" t="s">
        <v>326</v>
      </c>
    </row>
    <row r="87" spans="1:5" x14ac:dyDescent="0.25">
      <c r="C87" s="315" t="s">
        <v>327</v>
      </c>
    </row>
    <row r="88" spans="1:5" x14ac:dyDescent="0.25">
      <c r="C88" s="309" t="s">
        <v>356</v>
      </c>
    </row>
    <row r="89" spans="1:5" x14ac:dyDescent="0.25">
      <c r="C89" s="317" t="s">
        <v>357</v>
      </c>
    </row>
    <row r="90" spans="1:5" x14ac:dyDescent="0.25">
      <c r="C90" s="317">
        <v>3327</v>
      </c>
    </row>
    <row r="91" spans="1:5" x14ac:dyDescent="0.25">
      <c r="C91" s="317">
        <v>3389</v>
      </c>
    </row>
    <row r="92" spans="1:5" x14ac:dyDescent="0.25">
      <c r="C92" s="317">
        <v>6010</v>
      </c>
    </row>
    <row r="93" spans="1:5" x14ac:dyDescent="0.25">
      <c r="C93" s="317">
        <v>6230</v>
      </c>
    </row>
    <row r="94" spans="1:5" x14ac:dyDescent="0.25">
      <c r="C94" s="317">
        <v>6300</v>
      </c>
    </row>
    <row r="95" spans="1:5" x14ac:dyDescent="0.25">
      <c r="C95" s="317">
        <v>6512</v>
      </c>
    </row>
    <row r="96" spans="1:5" x14ac:dyDescent="0.25">
      <c r="C96" s="317">
        <v>7286</v>
      </c>
    </row>
    <row r="97" spans="3:20" x14ac:dyDescent="0.25">
      <c r="C97" s="316" t="s">
        <v>329</v>
      </c>
    </row>
    <row r="98" spans="3:20" x14ac:dyDescent="0.25">
      <c r="C98" s="317" t="s">
        <v>349</v>
      </c>
    </row>
    <row r="99" spans="3:20" x14ac:dyDescent="0.25">
      <c r="C99" s="317" t="s">
        <v>350</v>
      </c>
    </row>
    <row r="100" spans="3:20" x14ac:dyDescent="0.25">
      <c r="C100" s="317" t="s">
        <v>323</v>
      </c>
    </row>
    <row r="101" spans="3:20" x14ac:dyDescent="0.25">
      <c r="C101" s="317" t="s">
        <v>324</v>
      </c>
    </row>
    <row r="102" spans="3:20" x14ac:dyDescent="0.25">
      <c r="C102" s="317" t="s">
        <v>325</v>
      </c>
    </row>
    <row r="103" spans="3:20" x14ac:dyDescent="0.25">
      <c r="C103" s="316" t="s">
        <v>331</v>
      </c>
    </row>
    <row r="104" spans="3:20" x14ac:dyDescent="0.25">
      <c r="C104" s="317" t="s">
        <v>351</v>
      </c>
    </row>
    <row r="105" spans="3:20" x14ac:dyDescent="0.25">
      <c r="C105" s="317" t="s">
        <v>352</v>
      </c>
    </row>
    <row r="106" spans="3:20" x14ac:dyDescent="0.25">
      <c r="C106" s="316" t="s">
        <v>334</v>
      </c>
    </row>
    <row r="107" spans="3:20" x14ac:dyDescent="0.25">
      <c r="C107" s="317" t="s">
        <v>353</v>
      </c>
    </row>
    <row r="108" spans="3:20" x14ac:dyDescent="0.25">
      <c r="C108" s="317" t="s">
        <v>354</v>
      </c>
    </row>
    <row r="109" spans="3:20" x14ac:dyDescent="0.25">
      <c r="C109" s="317" t="s">
        <v>355</v>
      </c>
    </row>
    <row r="111" spans="3:20" x14ac:dyDescent="0.25">
      <c r="C111" s="272" t="s">
        <v>369</v>
      </c>
    </row>
    <row r="112" spans="3:20" ht="69.75" customHeight="1" x14ac:dyDescent="0.25">
      <c r="C112" s="320" t="s">
        <v>348</v>
      </c>
      <c r="D112" s="320"/>
      <c r="E112" s="320"/>
      <c r="F112" s="319"/>
      <c r="G112" s="319"/>
      <c r="H112" s="319"/>
      <c r="I112" s="319"/>
      <c r="J112" s="319"/>
      <c r="K112" s="319"/>
      <c r="L112" s="319"/>
      <c r="M112" s="319"/>
      <c r="N112" s="319"/>
      <c r="O112" s="319"/>
      <c r="P112" s="319"/>
      <c r="Q112" s="319"/>
      <c r="R112" s="319"/>
      <c r="S112" s="319"/>
      <c r="T112" s="319"/>
    </row>
    <row r="114" spans="1:5" ht="18.75" x14ac:dyDescent="0.3">
      <c r="A114" s="311" t="s">
        <v>358</v>
      </c>
      <c r="E114" s="312" t="s">
        <v>338</v>
      </c>
    </row>
    <row r="115" spans="1:5" x14ac:dyDescent="0.25">
      <c r="C115" s="318" t="s">
        <v>370</v>
      </c>
      <c r="D115" s="318"/>
      <c r="E115" s="318"/>
    </row>
    <row r="117" spans="1:5" x14ac:dyDescent="0.25">
      <c r="C117" s="316" t="s">
        <v>326</v>
      </c>
    </row>
    <row r="118" spans="1:5" x14ac:dyDescent="0.25">
      <c r="C118" s="315" t="s">
        <v>327</v>
      </c>
    </row>
    <row r="119" spans="1:5" x14ac:dyDescent="0.25">
      <c r="C119" s="316" t="s">
        <v>356</v>
      </c>
    </row>
    <row r="120" spans="1:5" x14ac:dyDescent="0.25">
      <c r="C120" s="317">
        <v>4036</v>
      </c>
    </row>
    <row r="121" spans="1:5" x14ac:dyDescent="0.25">
      <c r="C121" s="317">
        <v>4045</v>
      </c>
    </row>
    <row r="122" spans="1:5" x14ac:dyDescent="0.25">
      <c r="C122" s="317">
        <v>7010</v>
      </c>
    </row>
    <row r="123" spans="1:5" x14ac:dyDescent="0.25">
      <c r="C123" s="316" t="s">
        <v>329</v>
      </c>
    </row>
    <row r="124" spans="1:5" x14ac:dyDescent="0.25">
      <c r="C124" s="317" t="s">
        <v>349</v>
      </c>
    </row>
    <row r="125" spans="1:5" x14ac:dyDescent="0.25">
      <c r="C125" s="317" t="s">
        <v>330</v>
      </c>
    </row>
    <row r="126" spans="1:5" x14ac:dyDescent="0.25">
      <c r="C126" s="314" t="s">
        <v>350</v>
      </c>
    </row>
    <row r="127" spans="1:5" x14ac:dyDescent="0.25">
      <c r="C127" s="317" t="s">
        <v>323</v>
      </c>
    </row>
    <row r="128" spans="1:5" x14ac:dyDescent="0.25">
      <c r="C128" s="317" t="s">
        <v>324</v>
      </c>
    </row>
    <row r="129" spans="3:3" x14ac:dyDescent="0.25">
      <c r="C129" s="317" t="s">
        <v>325</v>
      </c>
    </row>
    <row r="130" spans="3:3" x14ac:dyDescent="0.25">
      <c r="C130" s="316" t="s">
        <v>331</v>
      </c>
    </row>
    <row r="131" spans="3:3" x14ac:dyDescent="0.25">
      <c r="C131" s="317" t="s">
        <v>351</v>
      </c>
    </row>
    <row r="132" spans="3:3" x14ac:dyDescent="0.25">
      <c r="C132" s="317" t="s">
        <v>352</v>
      </c>
    </row>
    <row r="133" spans="3:3" x14ac:dyDescent="0.25">
      <c r="C133" s="316" t="s">
        <v>334</v>
      </c>
    </row>
    <row r="134" spans="3:3" x14ac:dyDescent="0.25">
      <c r="C134" s="317" t="s">
        <v>354</v>
      </c>
    </row>
    <row r="135" spans="3:3" x14ac:dyDescent="0.25">
      <c r="C135" s="317" t="s">
        <v>355</v>
      </c>
    </row>
    <row r="148" spans="1:5" ht="18.75" x14ac:dyDescent="0.3">
      <c r="A148" s="311" t="s">
        <v>343</v>
      </c>
      <c r="E148" s="312" t="s">
        <v>342</v>
      </c>
    </row>
    <row r="151" spans="1:5" x14ac:dyDescent="0.25">
      <c r="C151" s="316" t="s">
        <v>326</v>
      </c>
    </row>
    <row r="152" spans="1:5" x14ac:dyDescent="0.25">
      <c r="C152" s="315" t="s">
        <v>327</v>
      </c>
    </row>
    <row r="153" spans="1:5" x14ac:dyDescent="0.25">
      <c r="C153" s="316" t="s">
        <v>329</v>
      </c>
    </row>
    <row r="154" spans="1:5" x14ac:dyDescent="0.25">
      <c r="C154" s="317" t="s">
        <v>357</v>
      </c>
    </row>
    <row r="155" spans="1:5" x14ac:dyDescent="0.25">
      <c r="C155" s="317" t="s">
        <v>359</v>
      </c>
    </row>
    <row r="156" spans="1:5" x14ac:dyDescent="0.25">
      <c r="C156" s="314" t="s">
        <v>360</v>
      </c>
    </row>
    <row r="157" spans="1:5" x14ac:dyDescent="0.25">
      <c r="C157" s="317" t="s">
        <v>361</v>
      </c>
    </row>
    <row r="158" spans="1:5" x14ac:dyDescent="0.25">
      <c r="C158" s="317" t="s">
        <v>362</v>
      </c>
    </row>
    <row r="159" spans="1:5" x14ac:dyDescent="0.25">
      <c r="C159" s="317" t="s">
        <v>363</v>
      </c>
    </row>
    <row r="160" spans="1:5" x14ac:dyDescent="0.25">
      <c r="C160" s="314" t="s">
        <v>364</v>
      </c>
    </row>
    <row r="161" spans="3:3" x14ac:dyDescent="0.25">
      <c r="C161" s="314" t="s">
        <v>365</v>
      </c>
    </row>
    <row r="162" spans="3:3" x14ac:dyDescent="0.25">
      <c r="C162" s="314" t="s">
        <v>366</v>
      </c>
    </row>
    <row r="163" spans="3:3" x14ac:dyDescent="0.25">
      <c r="C163" s="314" t="s">
        <v>367</v>
      </c>
    </row>
    <row r="164" spans="3:3" x14ac:dyDescent="0.25">
      <c r="C164" s="314"/>
    </row>
    <row r="183" spans="1:5" ht="18.75" x14ac:dyDescent="0.3">
      <c r="A183" s="311" t="s">
        <v>344</v>
      </c>
      <c r="E183" s="312" t="s">
        <v>345</v>
      </c>
    </row>
    <row r="186" spans="1:5" x14ac:dyDescent="0.25">
      <c r="C186" s="316" t="s">
        <v>326</v>
      </c>
    </row>
    <row r="187" spans="1:5" x14ac:dyDescent="0.25">
      <c r="C187" s="315" t="s">
        <v>327</v>
      </c>
    </row>
    <row r="188" spans="1:5" x14ac:dyDescent="0.25">
      <c r="C188" s="316" t="s">
        <v>329</v>
      </c>
    </row>
    <row r="189" spans="1:5" x14ac:dyDescent="0.25">
      <c r="C189" s="317" t="s">
        <v>353</v>
      </c>
    </row>
    <row r="190" spans="1:5" x14ac:dyDescent="0.25">
      <c r="C190" s="314" t="s">
        <v>350</v>
      </c>
    </row>
    <row r="191" spans="1:5" x14ac:dyDescent="0.25">
      <c r="C191" s="316" t="s">
        <v>331</v>
      </c>
    </row>
    <row r="192" spans="1:5" x14ac:dyDescent="0.25">
      <c r="C192" s="317" t="s">
        <v>332</v>
      </c>
    </row>
    <row r="193" spans="3:3" x14ac:dyDescent="0.25">
      <c r="C193" s="317" t="s">
        <v>333</v>
      </c>
    </row>
    <row r="194" spans="3:3" x14ac:dyDescent="0.25">
      <c r="C194" s="316" t="s">
        <v>334</v>
      </c>
    </row>
    <row r="195" spans="3:3" x14ac:dyDescent="0.25">
      <c r="C195" s="314" t="s">
        <v>368</v>
      </c>
    </row>
    <row r="196" spans="3:3" x14ac:dyDescent="0.25">
      <c r="C196" s="317" t="s">
        <v>335</v>
      </c>
    </row>
    <row r="197" spans="3:3" x14ac:dyDescent="0.25">
      <c r="C197" s="317" t="s">
        <v>336</v>
      </c>
    </row>
    <row r="216" spans="1:5" ht="18.75" x14ac:dyDescent="0.3">
      <c r="A216" s="311" t="s">
        <v>346</v>
      </c>
      <c r="E216" s="312" t="s">
        <v>347</v>
      </c>
    </row>
    <row r="219" spans="1:5" x14ac:dyDescent="0.25">
      <c r="C219" s="316" t="s">
        <v>326</v>
      </c>
    </row>
    <row r="220" spans="1:5" x14ac:dyDescent="0.25">
      <c r="C220" s="315" t="s">
        <v>327</v>
      </c>
    </row>
    <row r="221" spans="1:5" x14ac:dyDescent="0.25">
      <c r="C221" s="316" t="s">
        <v>356</v>
      </c>
    </row>
    <row r="222" spans="1:5" x14ac:dyDescent="0.25">
      <c r="C222" s="317">
        <v>3327</v>
      </c>
    </row>
    <row r="223" spans="1:5" x14ac:dyDescent="0.25">
      <c r="C223" s="317">
        <v>3386</v>
      </c>
    </row>
    <row r="224" spans="1:5" x14ac:dyDescent="0.25">
      <c r="C224" s="317">
        <v>6010</v>
      </c>
    </row>
    <row r="225" spans="3:3" x14ac:dyDescent="0.25">
      <c r="C225" s="314">
        <v>6230</v>
      </c>
    </row>
    <row r="226" spans="3:3" x14ac:dyDescent="0.25">
      <c r="C226" s="314">
        <v>6512</v>
      </c>
    </row>
    <row r="227" spans="3:3" x14ac:dyDescent="0.25">
      <c r="C227" s="314">
        <v>7236</v>
      </c>
    </row>
    <row r="228" spans="3:3" x14ac:dyDescent="0.25">
      <c r="C228" s="314">
        <v>4036</v>
      </c>
    </row>
    <row r="229" spans="3:3" x14ac:dyDescent="0.25">
      <c r="C229" s="314">
        <v>4045</v>
      </c>
    </row>
    <row r="230" spans="3:3" x14ac:dyDescent="0.25">
      <c r="C230" s="314">
        <v>7010</v>
      </c>
    </row>
    <row r="231" spans="3:3" x14ac:dyDescent="0.25">
      <c r="C231" s="316" t="s">
        <v>329</v>
      </c>
    </row>
    <row r="232" spans="3:3" x14ac:dyDescent="0.25">
      <c r="C232" s="317" t="s">
        <v>349</v>
      </c>
    </row>
    <row r="233" spans="3:3" x14ac:dyDescent="0.25">
      <c r="C233" s="314" t="s">
        <v>350</v>
      </c>
    </row>
    <row r="234" spans="3:3" x14ac:dyDescent="0.25">
      <c r="C234" s="314" t="s">
        <v>367</v>
      </c>
    </row>
    <row r="235" spans="3:3" x14ac:dyDescent="0.25">
      <c r="C235" s="316" t="s">
        <v>331</v>
      </c>
    </row>
    <row r="236" spans="3:3" x14ac:dyDescent="0.25">
      <c r="C236" s="317" t="s">
        <v>351</v>
      </c>
    </row>
    <row r="237" spans="3:3" x14ac:dyDescent="0.25">
      <c r="C237" s="317" t="s">
        <v>352</v>
      </c>
    </row>
    <row r="238" spans="3:3" x14ac:dyDescent="0.25">
      <c r="C238" s="316" t="s">
        <v>334</v>
      </c>
    </row>
    <row r="239" spans="3:3" x14ac:dyDescent="0.25">
      <c r="C239" s="317" t="s">
        <v>368</v>
      </c>
    </row>
    <row r="243" spans="3:3" x14ac:dyDescent="0.25">
      <c r="C243" s="317"/>
    </row>
  </sheetData>
  <mergeCells count="1">
    <mergeCell ref="C112:E11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DBEFB1D77F884597487478E3A3DB2F" ma:contentTypeVersion="65" ma:contentTypeDescription="Create a new document." ma:contentTypeScope="" ma:versionID="ab5de79d2411beff157395c7f24f6b41">
  <xsd:schema xmlns:xsd="http://www.w3.org/2001/XMLSchema" xmlns:xs="http://www.w3.org/2001/XMLSchema" xmlns:p="http://schemas.microsoft.com/office/2006/metadata/properties" xmlns:ns1="1836095c-a8e1-4e39-a688-07b849484023" xmlns:ns3="2764f696-ee76-49e1-8758-169b4b8d5a2f" targetNamespace="http://schemas.microsoft.com/office/2006/metadata/properties" ma:root="true" ma:fieldsID="5e7f5fa6770bad5d3c8dbc9aa617a5c3" ns1:_="" ns3:_="">
    <xsd:import namespace="1836095c-a8e1-4e39-a688-07b849484023"/>
    <xsd:import namespace="2764f696-ee76-49e1-8758-169b4b8d5a2f"/>
    <xsd:element name="properties">
      <xsd:complexType>
        <xsd:sequence>
          <xsd:element name="documentManagement">
            <xsd:complexType>
              <xsd:all>
                <xsd:element ref="ns1:Posted_x0020_Date" minOccurs="0"/>
                <xsd:element ref="ns1:File_x0020_Name" minOccurs="0"/>
                <xsd:element ref="ns1:File_x0020_Content" minOccurs="0"/>
                <xsd:element ref="ns1:Category"/>
                <xsd:element ref="ns1:Sub_x0020_Category" minOccurs="0"/>
                <xsd:element ref="ns1:Year" minOccurs="0"/>
                <xsd:element ref="ns1:Plan" minOccurs="0"/>
                <xsd:element ref="ns1:MediaServiceMetadata" minOccurs="0"/>
                <xsd:element ref="ns1:MediaServiceFastMetadata" minOccurs="0"/>
                <xsd:element ref="ns1:MediaServiceAutoTags" minOccurs="0"/>
                <xsd:element ref="ns1:MediaServiceOCR" minOccurs="0"/>
                <xsd:element ref="ns1:MediaServiceGenerationTime" minOccurs="0"/>
                <xsd:element ref="ns1:MediaServiceEventHashCode" minOccurs="0"/>
                <xsd:element ref="ns3:TaxCatchAll" minOccurs="0"/>
                <xsd:element ref="ns1:MediaServiceAutoKeyPoints" minOccurs="0"/>
                <xsd:element ref="ns1:MediaServiceKeyPoints" minOccurs="0"/>
                <xsd:element ref="ns3:_dlc_DocId" minOccurs="0"/>
                <xsd:element ref="ns3:_dlc_DocIdUrl" minOccurs="0"/>
                <xsd:element ref="ns3:_dlc_DocIdPersistId" minOccurs="0"/>
                <xsd:element ref="ns3:TaxKeywordTaxHTField" minOccurs="0"/>
                <xsd:element ref="ns1:URL" minOccurs="0"/>
                <xsd:element ref="ns3:SharedWithUsers" minOccurs="0"/>
                <xsd:element ref="ns3:SharedWithDetails" minOccurs="0"/>
                <xsd:element ref="ns1: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6095c-a8e1-4e39-a688-07b849484023" elementFormDefault="qualified">
    <xsd:import namespace="http://schemas.microsoft.com/office/2006/documentManagement/types"/>
    <xsd:import namespace="http://schemas.microsoft.com/office/infopath/2007/PartnerControls"/>
    <xsd:element name="Posted_x0020_Date" ma:index="0" nillable="true" ma:displayName="Posted Date" ma:default="[today]" ma:format="DateOnly" ma:internalName="Posted_x0020_Date">
      <xsd:simpleType>
        <xsd:restriction base="dms:DateTime"/>
      </xsd:simpleType>
    </xsd:element>
    <xsd:element name="File_x0020_Name" ma:index="2" nillable="true" ma:displayName="Title Of Document" ma:indexed="true" ma:internalName="File_x0020_Name">
      <xsd:simpleType>
        <xsd:restriction base="dms:Text">
          <xsd:maxLength value="255"/>
        </xsd:restriction>
      </xsd:simpleType>
    </xsd:element>
    <xsd:element name="File_x0020_Content" ma:index="3" nillable="true" ma:displayName="Content Of Document" ma:indexed="true" ma:internalName="File_x0020_Content">
      <xsd:simpleType>
        <xsd:restriction base="dms:Text">
          <xsd:maxLength value="255"/>
        </xsd:restriction>
      </xsd:simpleType>
    </xsd:element>
    <xsd:element name="Category" ma:index="4" ma:displayName="Category" ma:format="Dropdown" ma:indexed="true" ma:internalName="Category">
      <xsd:simpleType>
        <xsd:restriction base="dms:Choice">
          <xsd:enumeration value="Fiscal Documents"/>
          <xsd:enumeration value="Manuals"/>
          <xsd:enumeration value="FCMAT Reports"/>
          <xsd:enumeration value="Other Resources"/>
        </xsd:restriction>
      </xsd:simpleType>
    </xsd:element>
    <xsd:element name="Sub_x0020_Category" ma:index="5" nillable="true" ma:displayName="Sub Category" ma:format="Dropdown" ma:indexed="true" ma:internalName="Sub_x0020_Category">
      <xsd:simpleType>
        <xsd:restriction base="dms:Choice">
          <xsd:enumeration value="Certification of Budget Charts"/>
          <xsd:enumeration value="County Office Of Education(COE) Reimbursement Information"/>
          <xsd:enumeration value="Disclosure of Proposed Collective Bargaining Agreement"/>
          <xsd:enumeration value="FCMAT Alerts"/>
          <xsd:enumeration value="Annual Reports 2004 – Current"/>
          <xsd:enumeration value="Non-Voter-Approved Debt"/>
          <xsd:enumeration value="Standards for Comprehensive Reviews"/>
          <xsd:enumeration value="State Emergency Allocations to School Districts"/>
          <xsd:enumeration value="County Office Of Education(COE) Fiscal Procedural Manual"/>
          <xsd:enumeration value="ASB Accounting Manual, Fraud Prevention Guide and Desk Reference"/>
          <xsd:enumeration value="Fiscal Oversight Guide"/>
          <xsd:enumeration value="CCSESA Local Control and Accountability(LCAP) Appoval Manual"/>
          <xsd:enumeration value="California Charter School Accounting and Best Practices Manual"/>
          <xsd:enumeration value="K-12 Management Assistance Reports"/>
          <xsd:enumeration value="Extraordinary Audits"/>
          <xsd:enumeration value="Comprehensive Assessments Recovery Plans and Special Legislative Assignments"/>
          <xsd:enumeration value="Community College District Reports"/>
          <xsd:enumeration value="About FCMAT"/>
          <xsd:enumeration value="Annual Reports"/>
          <xsd:enumeration value="CBO Mentor Program"/>
          <xsd:enumeration value="FCMAT Featured Presentations"/>
          <xsd:enumeration value="FCMAT Workshops"/>
          <xsd:enumeration value="Fiscal Oversight Training"/>
          <xsd:enumeration value="Fiscal Tools"/>
          <xsd:enumeration value="Miscellaneous"/>
        </xsd:restriction>
      </xsd:simpleType>
    </xsd:element>
    <xsd:element name="Year" ma:index="6" nillable="true" ma:displayName="Year" ma:default="2022" ma:format="Dropdown" ma:indexed="true"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Plan" ma:index="7" nillable="true" ma:displayName="Plan" ma:format="Dropdown" ma:indexed="true" ma:internalName="Plan">
      <xsd:simpleType>
        <xsd:union memberTypes="dms:Text">
          <xsd:simpleType>
            <xsd:restriction base="dms:Choice">
              <xsd:enumeration value="Berkeley USD Comprehensive Improvement Plan"/>
              <xsd:enumeration value="City College of San Francisco Comprehensive Fiscal Assessment"/>
              <xsd:enumeration value="Compton Community College Comprehensive Assessment"/>
              <xsd:enumeration value="Compton USD AB52 Assessment and Recovery Plans"/>
              <xsd:enumeration value="Emery USD Comprehensive Fiscal Assessment"/>
              <xsd:enumeration value="Oakland USD Comprehensive Assessment and Recovery Plans"/>
              <xsd:enumeration value="SFUSD Comprehensive Fiscal Assessment"/>
              <xsd:enumeration value="South Monterey County-King City Joint Union HSD Comprehensive Assessment"/>
              <xsd:enumeration value="Vallejo USD Comprehensive Assessment"/>
              <xsd:enumeration value="West Contra Costa USD Comprehensive Assessment"/>
              <xsd:enumeration value="West Fresno ESD Comprehensive Assessment"/>
              <xsd:enumeration value="Inglewood USD Comprehensive Assessment"/>
            </xsd:restriction>
          </xsd:simpleType>
        </xsd:un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description="" ma:indexed="true"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URL" ma:index="30" nillable="true" ma:displayName="URL" ma:internalName="URL">
      <xsd:simpleType>
        <xsd:restriction base="dms:Text">
          <xsd:maxLength value="255"/>
        </xsd:restriction>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64f696-ee76-49e1-8758-169b4b8d5a2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6c45a01-2305-439b-93c5-38d7745d7b02}" ma:internalName="TaxCatchAll" ma:showField="CatchAllData" ma:web="2764f696-ee76-49e1-8758-169b4b8d5a2f">
      <xsd:complexType>
        <xsd:complexContent>
          <xsd:extension base="dms:MultiChoiceLookup">
            <xsd:sequence>
              <xsd:element name="Value" type="dms:Lookup" maxOccurs="unbounded" minOccurs="0" nillable="true"/>
            </xsd:sequence>
          </xsd:extension>
        </xsd:complexContent>
      </xsd:complexType>
    </xsd:element>
    <xsd:element name="_dlc_DocId" ma:index="20" nillable="true" ma:displayName="Document ID Value" ma:description="The value of the document ID assigned to this item." ma:indexed="true"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TaxKeywordTaxHTField" ma:index="29" nillable="true" ma:taxonomy="true" ma:internalName="TaxKeywordTaxHTField" ma:taxonomyFieldName="TaxKeyword" ma:displayName="Enterprise Keywords" ma:fieldId="{23f27201-bee3-471e-b2e7-b64fd8b7ca38}" ma:taxonomyMulti="true" ma:sspId="1b82fea1-4d98-495d-a884-8664ed378d29" ma:termSetId="00000000-0000-0000-0000-000000000000" ma:anchorId="00000000-0000-0000-0000-000000000000" ma:open="true" ma:isKeyword="tru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osted_x0020_Date xmlns="1836095c-a8e1-4e39-a688-07b849484023">2019-10-29T17:19:42+00:00</Posted_x0020_Date>
    <_dlc_DocId xmlns="2764f696-ee76-49e1-8758-169b4b8d5a2f">D2A6QJZ574UD-1676105008-3356</_dlc_DocId>
    <_dlc_DocIdUrl xmlns="2764f696-ee76-49e1-8758-169b4b8d5a2f">
      <Url>https://fcmat2.sharepoint.com/sites/fcmat/_layouts/15/DocIdRedir.aspx?ID=D2A6QJZ574UD-1676105008-3356</Url>
      <Description>D2A6QJZ574UD-1676105008-3356</Description>
    </_dlc_DocIdUrl>
    <Sub_x0020_Category xmlns="1836095c-a8e1-4e39-a688-07b849484023">County Office Of Education(COE) Fiscal Procedural Manual</Sub_x0020_Category>
    <File_x0020_Name xmlns="1836095c-a8e1-4e39-a688-07b849484023">Sample template for calculating CEA-MYP</File_x0020_Name>
    <Category xmlns="1836095c-a8e1-4e39-a688-07b849484023">Manuals</Category>
    <Year xmlns="1836095c-a8e1-4e39-a688-07b849484023" xsi:nil="true"/>
    <File_x0020_Content xmlns="1836095c-a8e1-4e39-a688-07b849484023">A sample template to use for calculating the CEA-MYP</File_x0020_Content>
    <Plan xmlns="1836095c-a8e1-4e39-a688-07b849484023" xsi:nil="true"/>
    <TaxCatchAll xmlns="2764f696-ee76-49e1-8758-169b4b8d5a2f" xsi:nil="true"/>
    <TaxKeywordTaxHTField xmlns="2764f696-ee76-49e1-8758-169b4b8d5a2f">
      <Terms xmlns="http://schemas.microsoft.com/office/infopath/2007/PartnerControls"/>
    </TaxKeywordTaxHTField>
    <URL xmlns="1836095c-a8e1-4e39-a688-07b849484023">https://www.fcmat.org/PublicationsReports/COE-Manual-2017-P-029-CEA-MYP-template.xlsx</URL>
  </documentManagement>
</p:properties>
</file>

<file path=customXml/itemProps1.xml><?xml version="1.0" encoding="utf-8"?>
<ds:datastoreItem xmlns:ds="http://schemas.openxmlformats.org/officeDocument/2006/customXml" ds:itemID="{93B08F02-89C1-4609-B111-02F39C055542}"/>
</file>

<file path=customXml/itemProps2.xml><?xml version="1.0" encoding="utf-8"?>
<ds:datastoreItem xmlns:ds="http://schemas.openxmlformats.org/officeDocument/2006/customXml" ds:itemID="{5F170F4C-1EF6-4942-B7F7-E4EF147B33DD}"/>
</file>

<file path=customXml/itemProps3.xml><?xml version="1.0" encoding="utf-8"?>
<ds:datastoreItem xmlns:ds="http://schemas.openxmlformats.org/officeDocument/2006/customXml" ds:itemID="{5C3BC528-098E-410B-B0B7-F2A08D2FA993}"/>
</file>

<file path=customXml/itemProps4.xml><?xml version="1.0" encoding="utf-8"?>
<ds:datastoreItem xmlns:ds="http://schemas.openxmlformats.org/officeDocument/2006/customXml" ds:itemID="{55C9C9F8-36DA-487D-81E8-DC8CAB09933B}"/>
</file>

<file path=customXml/itemProps5.xml><?xml version="1.0" encoding="utf-8"?>
<ds:datastoreItem xmlns:ds="http://schemas.openxmlformats.org/officeDocument/2006/customXml" ds:itemID="{2C3BD06C-9334-4001-95D4-785FC75327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Instructions</vt:lpstr>
      <vt:lpstr>SACS User Guide</vt:lpstr>
      <vt:lpstr>CEA (MYP)</vt:lpstr>
      <vt:lpstr>CEA (part I)</vt:lpstr>
      <vt:lpstr>CEA (part II)</vt:lpstr>
      <vt:lpstr>CEA (part III)</vt:lpstr>
      <vt:lpstr>QSS Reports</vt:lpstr>
      <vt:lpstr>'SACS User Guide'!Form_CEB</vt:lpstr>
      <vt:lpstr>'CEA (MYP)'!Print_Area</vt:lpstr>
      <vt:lpstr>'CEA (part I)'!Print_Area</vt:lpstr>
      <vt:lpstr>'CEA (part II)'!Print_Area</vt:lpstr>
      <vt:lpstr>'CEA (part III)'!Print_Area</vt:lpstr>
      <vt:lpstr>'CEA (MYP)'!Print_Titles</vt:lpstr>
      <vt:lpstr>'CEA (part II)'!Print_Titles</vt:lpstr>
    </vt:vector>
  </TitlesOfParts>
  <Company>El Dorado County Office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Diane Lacombe</dc:creator>
  <cp:lastModifiedBy>Roslynne M. Smith</cp:lastModifiedBy>
  <cp:lastPrinted>2015-04-26T04:57:30Z</cp:lastPrinted>
  <dcterms:created xsi:type="dcterms:W3CDTF">2015-02-22T10:10:59Z</dcterms:created>
  <dcterms:modified xsi:type="dcterms:W3CDTF">2016-08-01T03:38:22Z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0x010100FADBEFB1D77F884597487478E3A3DB2F</vt:lpwstr>
  </property>
  <property fmtid="{D5CDD505-2E9C-101B-9397-08002B2CF9AE}" pid="3" name="_dlc_DocIdItemGuid">
    <vt:lpwstr>ae759ea4-6de7-471a-8455-97e01a8bda5c</vt:lpwstr>
  </property>
  <property fmtid="{D5CDD505-2E9C-101B-9397-08002B2CF9AE}" pid="4" name="TaxKeyword">
    <vt:lpwstr/>
  </property>
</Properties>
</file>